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V\Desktop\"/>
    </mc:Choice>
  </mc:AlternateContent>
  <xr:revisionPtr revIDLastSave="0" documentId="13_ncr:1_{06A5309E-759C-4D7E-BFBC-6FA0949B8D49}" xr6:coauthVersionLast="47" xr6:coauthVersionMax="47" xr10:uidLastSave="{00000000-0000-0000-0000-000000000000}"/>
  <bookViews>
    <workbookView xWindow="28680" yWindow="-120" windowWidth="29040" windowHeight="15720" xr2:uid="{734D40FF-79FB-4D52-B166-91A8C7A765AD}"/>
  </bookViews>
  <sheets>
    <sheet name="スケジュール" sheetId="1" r:id="rId1"/>
    <sheet name="届出" sheetId="2" r:id="rId2"/>
  </sheets>
  <definedNames>
    <definedName name="_xlnm.Print_Area" localSheetId="0">スケジュール!$A$1:$AT$44</definedName>
    <definedName name="_xlnm.Print_Area" localSheetId="1">届出!$A$1:$J$27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E44" i="1"/>
  <c r="F44" i="1"/>
  <c r="E43" i="1"/>
  <c r="F43" i="1"/>
  <c r="E42" i="1"/>
  <c r="F42" i="1"/>
  <c r="E40" i="1"/>
  <c r="F40" i="1"/>
  <c r="E41" i="1"/>
  <c r="F41" i="1"/>
  <c r="E35" i="1"/>
  <c r="E28" i="1"/>
  <c r="E39" i="1"/>
  <c r="F39" i="1"/>
  <c r="E38" i="1"/>
  <c r="F38" i="1"/>
  <c r="E37" i="1"/>
  <c r="F37" i="1"/>
  <c r="E36" i="1"/>
  <c r="F36" i="1"/>
  <c r="G3" i="1"/>
  <c r="F35" i="1"/>
  <c r="E34" i="1"/>
  <c r="E33" i="1"/>
  <c r="F33" i="1"/>
  <c r="F34" i="1"/>
  <c r="E32" i="1"/>
  <c r="E31" i="1"/>
  <c r="F31" i="1"/>
  <c r="E30" i="1"/>
  <c r="F30" i="1"/>
  <c r="E29" i="1"/>
  <c r="F29" i="1"/>
  <c r="E27" i="1"/>
  <c r="F27" i="1"/>
  <c r="E26" i="1"/>
  <c r="F26" i="1"/>
  <c r="E25" i="1"/>
  <c r="F25" i="1"/>
  <c r="F28" i="1"/>
  <c r="E24" i="1"/>
  <c r="F24" i="1"/>
  <c r="E23" i="1"/>
  <c r="F23" i="1"/>
  <c r="E22" i="1"/>
  <c r="F22" i="1"/>
  <c r="F32" i="1"/>
  <c r="G5" i="1"/>
  <c r="G4" i="1"/>
  <c r="H5" i="1"/>
  <c r="H4" i="1"/>
  <c r="I5" i="1"/>
  <c r="J5" i="1"/>
  <c r="K3" i="1"/>
  <c r="K5" i="1"/>
  <c r="K4" i="1"/>
  <c r="L5" i="1"/>
  <c r="L4" i="1"/>
  <c r="M5" i="1"/>
  <c r="N5" i="1"/>
  <c r="O3" i="1"/>
  <c r="O5" i="1"/>
  <c r="O4" i="1"/>
  <c r="P5" i="1"/>
  <c r="P4" i="1"/>
  <c r="Q5" i="1"/>
  <c r="R5" i="1"/>
  <c r="S3" i="1"/>
  <c r="S5" i="1"/>
  <c r="S4" i="1"/>
  <c r="T5" i="1"/>
  <c r="T4" i="1"/>
  <c r="U5" i="1"/>
  <c r="V5" i="1"/>
  <c r="W3" i="1"/>
  <c r="W5" i="1"/>
  <c r="W4" i="1"/>
  <c r="X5" i="1"/>
  <c r="X4" i="1"/>
  <c r="Y5" i="1"/>
  <c r="Z5" i="1"/>
  <c r="AA3" i="1"/>
  <c r="AA5" i="1"/>
  <c r="AA4" i="1"/>
  <c r="AB5" i="1"/>
  <c r="AB4" i="1"/>
  <c r="AC5" i="1"/>
  <c r="AD5" i="1"/>
  <c r="AE3" i="1"/>
  <c r="AE5" i="1"/>
  <c r="AE4" i="1"/>
  <c r="AF5" i="1"/>
  <c r="AF4" i="1"/>
  <c r="AG5" i="1"/>
  <c r="AH5" i="1"/>
  <c r="AI3" i="1"/>
  <c r="AI5" i="1"/>
  <c r="AI4" i="1"/>
  <c r="AJ5" i="1"/>
  <c r="AJ4" i="1"/>
  <c r="AK5" i="1"/>
  <c r="AL5" i="1"/>
  <c r="AM3" i="1"/>
  <c r="AM5" i="1"/>
  <c r="AM4" i="1"/>
  <c r="AN5" i="1"/>
  <c r="AN4" i="1"/>
  <c r="AO5" i="1"/>
  <c r="AP5" i="1"/>
  <c r="AQ3" i="1"/>
  <c r="AQ5" i="1"/>
  <c r="AQ4" i="1"/>
  <c r="AR5" i="1"/>
  <c r="AR4" i="1"/>
  <c r="AS5" i="1"/>
  <c r="AT5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AK43" i="1"/>
  <c r="AL43" i="1"/>
  <c r="AM43" i="1"/>
  <c r="AN43" i="1"/>
  <c r="AO43" i="1"/>
  <c r="AP43" i="1"/>
  <c r="AQ43" i="1"/>
  <c r="AR43" i="1"/>
  <c r="AS43" i="1"/>
  <c r="AT43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AT4" i="1"/>
  <c r="AS4" i="1"/>
  <c r="AP4" i="1"/>
  <c r="AO4" i="1"/>
  <c r="AL4" i="1"/>
  <c r="AK4" i="1"/>
  <c r="AH4" i="1"/>
  <c r="AG4" i="1"/>
  <c r="AD4" i="1"/>
  <c r="AC4" i="1"/>
  <c r="Z4" i="1"/>
  <c r="Y4" i="1"/>
  <c r="V4" i="1"/>
  <c r="U4" i="1"/>
  <c r="R4" i="1"/>
  <c r="Q4" i="1"/>
  <c r="N4" i="1"/>
  <c r="M4" i="1"/>
  <c r="J4" i="1"/>
  <c r="I4" i="1"/>
  <c r="E21" i="1"/>
  <c r="F21" i="1"/>
  <c r="E20" i="1"/>
  <c r="E18" i="1"/>
  <c r="F18" i="1"/>
  <c r="E17" i="1"/>
  <c r="F17" i="1"/>
  <c r="F20" i="1"/>
  <c r="E16" i="1"/>
  <c r="F16" i="1"/>
  <c r="E14" i="1"/>
  <c r="F14" i="1"/>
  <c r="E15" i="1"/>
  <c r="F15" i="1"/>
  <c r="E4" i="1"/>
  <c r="F4" i="1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</calcChain>
</file>

<file path=xl/sharedStrings.xml><?xml version="1.0" encoding="utf-8"?>
<sst xmlns="http://schemas.openxmlformats.org/spreadsheetml/2006/main" count="133" uniqueCount="130">
  <si>
    <r>
      <rPr>
        <sz val="10"/>
        <color rgb="FFFFFFFF"/>
        <rFont val="Meiryo UI"/>
        <family val="3"/>
        <charset val="128"/>
      </rPr>
      <t>作業項目</t>
    </r>
  </si>
  <si>
    <t>各専門業者との打ち合わせ</t>
  </si>
  <si>
    <t>引越作業</t>
  </si>
  <si>
    <t>作業計画、スケジュールの策定</t>
  </si>
  <si>
    <t>見積もりの検討、業者確定</t>
  </si>
  <si>
    <t>引越マニュアルの作成</t>
  </si>
  <si>
    <t>梱包作業・その他準備作業</t>
  </si>
  <si>
    <t>解約予告通知（6ヶ月前の場合）</t>
  </si>
  <si>
    <t>オフィス移転スケジュール表</t>
    <rPh sb="4" eb="6">
      <t>イテン</t>
    </rPh>
    <rPh sb="12" eb="13">
      <t>ヒョウ</t>
    </rPh>
    <phoneticPr fontId="2"/>
  </si>
  <si>
    <t>届出関係チェックリスト </t>
    <rPh sb="2" eb="4">
      <t>カンケイ</t>
    </rPh>
    <phoneticPr fontId="7"/>
  </si>
  <si>
    <t>オフィス移転における主な届出の内容です。届出期限や必要書類等の詳細は関係官庁でご確認ください。</t>
    <rPh sb="22" eb="24">
      <t>キゲン</t>
    </rPh>
    <phoneticPr fontId="7"/>
  </si>
  <si>
    <t>届出先</t>
    <rPh sb="0" eb="2">
      <t>トドケデ</t>
    </rPh>
    <rPh sb="2" eb="3">
      <t>サキ</t>
    </rPh>
    <phoneticPr fontId="7"/>
  </si>
  <si>
    <r>
      <rPr>
        <b/>
        <sz val="10"/>
        <color rgb="FFFFFFFF"/>
        <rFont val="Meiryo UI"/>
        <family val="3"/>
        <charset val="128"/>
      </rPr>
      <t>内容</t>
    </r>
  </si>
  <si>
    <r>
      <rPr>
        <b/>
        <sz val="10"/>
        <color rgb="FFFFFFFF"/>
        <rFont val="Meiryo UI"/>
        <family val="3"/>
        <charset val="128"/>
      </rPr>
      <t>窓⼝</t>
    </r>
  </si>
  <si>
    <t>期限</t>
    <phoneticPr fontId="13"/>
  </si>
  <si>
    <t>担当者</t>
    <rPh sb="0" eb="3">
      <t>タントウシャ</t>
    </rPh>
    <phoneticPr fontId="7"/>
  </si>
  <si>
    <t>実施予定日</t>
    <rPh sb="0" eb="5">
      <t>ジッシヨテイビ</t>
    </rPh>
    <phoneticPr fontId="7"/>
  </si>
  <si>
    <t>期限</t>
    <rPh sb="0" eb="2">
      <t>キゲン</t>
    </rPh>
    <phoneticPr fontId="7"/>
  </si>
  <si>
    <t>確認</t>
    <rPh sb="0" eb="2">
      <t>カクニン</t>
    </rPh>
    <phoneticPr fontId="7"/>
  </si>
  <si>
    <t>法務局</t>
  </si>
  <si>
    <t>本店移転
（管轄内で移転）</t>
    <phoneticPr fontId="13"/>
  </si>
  <si>
    <t>本店移転登記申請書</t>
  </si>
  <si>
    <t>管轄登記所</t>
  </si>
  <si>
    <t>移転⽇から 2 週間以内</t>
  </si>
  <si>
    <r>
      <rPr>
        <sz val="8"/>
        <rFont val="Meiryo UI"/>
        <family val="3"/>
        <charset val="128"/>
      </rPr>
      <t>本店移転
（管轄外へ移転）</t>
    </r>
  </si>
  <si>
    <t>旧管轄登記所</t>
    <phoneticPr fontId="7"/>
  </si>
  <si>
    <t>⽀店移転</t>
  </si>
  <si>
    <t>⽀店移転登記申請書</t>
  </si>
  <si>
    <t>⽀店管轄登記所</t>
    <phoneticPr fontId="7"/>
  </si>
  <si>
    <t>移転⽇から 3 週間以内</t>
  </si>
  <si>
    <t>税務署</t>
  </si>
  <si>
    <t>事業年度、納税地、その他の変更異動届</t>
  </si>
  <si>
    <t>新・旧納税地所轄税務署</t>
  </si>
  <si>
    <t>異動後遅滞なく</t>
  </si>
  <si>
    <t>給与⽀払事業所等の開設、移転、廃⽌届</t>
    <phoneticPr fontId="7"/>
  </si>
  <si>
    <t>移転⽇から 1 カ⽉以内</t>
  </si>
  <si>
    <t>都道府県税務署</t>
  </si>
  <si>
    <t>事業開始等申告書</t>
  </si>
  <si>
    <t>新・旧税務事務所</t>
  </si>
  <si>
    <t>事業開始の⽇から 10 ⽇以内</t>
  </si>
  <si>
    <t>社会保険事務所</t>
  </si>
  <si>
    <t>適⽤事業所所在地・名称変更届</t>
    <phoneticPr fontId="7"/>
  </si>
  <si>
    <t>旧社会保険事務所</t>
  </si>
  <si>
    <t>5 ⽇以内</t>
  </si>
  <si>
    <t>公共職業安定所</t>
    <phoneticPr fontId="7"/>
  </si>
  <si>
    <t>事業主事業所各種変更届</t>
    <phoneticPr fontId="7"/>
  </si>
  <si>
    <t>新所轄事務所</t>
  </si>
  <si>
    <t>変更のあった⽇から 10 ⽇以内</t>
  </si>
  <si>
    <t>労働基準監督署</t>
  </si>
  <si>
    <t>労働保険名称、所在地等変更届</t>
    <phoneticPr fontId="7"/>
  </si>
  <si>
    <t>・同⼀管轄内移転︓現所轄監督署
・同県内管轄外移転︓新所轄監督署
・県外移転︓旧所轄監督署へ廃⽌届を提出、新所轄監督署へ成⽴届を提出</t>
    <rPh sb="9" eb="10">
      <t>ゲン</t>
    </rPh>
    <phoneticPr fontId="7"/>
  </si>
  <si>
    <t>保険関係が成⽴した⽇の翌⽇から 10 ⽇以内</t>
  </si>
  <si>
    <t>労働保険概算、増加概算、
確定地保険料申告書、
労働保険関係成⽴届</t>
    <phoneticPr fontId="7"/>
  </si>
  <si>
    <t>・労働保険確定保険料申告書は保険関係が消滅した翌⽇から 50⽇以内
・労働保険概算保険申告書は保険関係が成⽴した⽇から 50 ⽇以内
・成⽴届は保険関係が成⽴した⽇の翌⽇から 10 ⽇以内</t>
    <phoneticPr fontId="7"/>
  </si>
  <si>
    <t>適⽤事業報告書、その他に就業規則届、時間外労働・休⽇労働に関する協定届</t>
    <phoneticPr fontId="7"/>
  </si>
  <si>
    <t>新所轄監督署へ新規提出
（同県内と県外へ移転時）</t>
  </si>
  <si>
    <t>遅滞なく</t>
  </si>
  <si>
    <t>安全衛⽣法に関するもの・安全管理者選任報告・衛⽣管理者選任報告・産業医専任報告</t>
    <phoneticPr fontId="7"/>
  </si>
  <si>
    <t>新所轄監督署へ新規として提出</t>
  </si>
  <si>
    <t>警察署</t>
  </si>
  <si>
    <t>⾞庫証明</t>
  </si>
  <si>
    <t>新所轄警察署</t>
  </si>
  <si>
    <t>－</t>
  </si>
  <si>
    <t>消防署</t>
  </si>
  <si>
    <t>防⽕管理者専任届</t>
  </si>
  <si>
    <t>新所轄消防署</t>
  </si>
  <si>
    <t>郵便局</t>
  </si>
  <si>
    <t>転居届</t>
  </si>
  <si>
    <t>郵便局</t>
    <rPh sb="0" eb="3">
      <t>ユウビンキョク</t>
    </rPh>
    <phoneticPr fontId="7"/>
  </si>
  <si>
    <t>転居判明後速やかに</t>
    <phoneticPr fontId="7"/>
  </si>
  <si>
    <t>電話・回線会社</t>
  </si>
  <si>
    <t>電話架設申込（既契約電話の移設）</t>
    <phoneticPr fontId="7"/>
  </si>
  <si>
    <t>各種窓⼝および電話（116 番）</t>
  </si>
  <si>
    <t>移転⽇が確定後速やかに</t>
    <rPh sb="6" eb="7">
      <t>ゴ</t>
    </rPh>
    <phoneticPr fontId="7"/>
  </si>
  <si>
    <t>電話架設申込（新規申込）</t>
  </si>
  <si>
    <t>旧ビルの電話転居依頼</t>
  </si>
  <si>
    <t>銀行</t>
    <rPh sb="0" eb="2">
      <t>ギンコウ</t>
    </rPh>
    <phoneticPr fontId="7"/>
  </si>
  <si>
    <t>取引店変更依頼・住所変更届</t>
    <rPh sb="0" eb="2">
      <t>トリヒキ</t>
    </rPh>
    <rPh sb="2" eb="3">
      <t>テン</t>
    </rPh>
    <rPh sb="3" eb="5">
      <t>ヘンコウ</t>
    </rPh>
    <rPh sb="5" eb="7">
      <t>イライ</t>
    </rPh>
    <rPh sb="8" eb="10">
      <t>ジュウショ</t>
    </rPh>
    <rPh sb="10" eb="12">
      <t>ヘンコウ</t>
    </rPh>
    <rPh sb="12" eb="13">
      <t>トドケ</t>
    </rPh>
    <phoneticPr fontId="7"/>
  </si>
  <si>
    <t>銀行により異なるため事前確認必要</t>
    <rPh sb="0" eb="2">
      <t>ギンコウ</t>
    </rPh>
    <rPh sb="5" eb="6">
      <t>コト</t>
    </rPh>
    <rPh sb="10" eb="12">
      <t>ジゼン</t>
    </rPh>
    <rPh sb="12" eb="14">
      <t>カクニン</t>
    </rPh>
    <rPh sb="14" eb="16">
      <t>ヒツヨウ</t>
    </rPh>
    <phoneticPr fontId="7"/>
  </si>
  <si>
    <t>（弊社作成時点のものであり、内容等に変更がある場合がございます。）</t>
    <rPh sb="1" eb="3">
      <t>ヘイシャ</t>
    </rPh>
    <rPh sb="3" eb="5">
      <t>サクセイ</t>
    </rPh>
    <rPh sb="5" eb="7">
      <t>ジテン</t>
    </rPh>
    <rPh sb="14" eb="16">
      <t>ナイヨウ</t>
    </rPh>
    <rPh sb="16" eb="17">
      <t>トウ</t>
    </rPh>
    <rPh sb="23" eb="25">
      <t>バアイ</t>
    </rPh>
    <phoneticPr fontId="7"/>
  </si>
  <si>
    <t>開始日</t>
    <rPh sb="0" eb="3">
      <t>カイシビ</t>
    </rPh>
    <phoneticPr fontId="2"/>
  </si>
  <si>
    <t>終了日</t>
    <rPh sb="0" eb="3">
      <t>シュウリョウビ</t>
    </rPh>
    <phoneticPr fontId="2"/>
  </si>
  <si>
    <t>移転プロジェクトチーム編成</t>
    <rPh sb="11" eb="13">
      <t>ヘンセイ</t>
    </rPh>
    <phoneticPr fontId="2"/>
  </si>
  <si>
    <t>担当</t>
    <rPh sb="0" eb="2">
      <t>タントウ</t>
    </rPh>
    <phoneticPr fontId="2"/>
  </si>
  <si>
    <t>オフィスプランニング</t>
    <phoneticPr fontId="2"/>
  </si>
  <si>
    <t>移転検討</t>
    <rPh sb="0" eb="2">
      <t>イテン</t>
    </rPh>
    <rPh sb="2" eb="4">
      <t>ケントウ</t>
    </rPh>
    <phoneticPr fontId="2"/>
  </si>
  <si>
    <t>経営・人事戦略</t>
    <rPh sb="0" eb="2">
      <t>ケイエイ</t>
    </rPh>
    <rPh sb="3" eb="5">
      <t>ジンジ</t>
    </rPh>
    <rPh sb="5" eb="7">
      <t>センリャク</t>
    </rPh>
    <phoneticPr fontId="2"/>
  </si>
  <si>
    <t>移転計画立案</t>
    <rPh sb="0" eb="2">
      <t>イテン</t>
    </rPh>
    <rPh sb="2" eb="4">
      <t>ケイカク</t>
    </rPh>
    <rPh sb="4" eb="6">
      <t>リツアン</t>
    </rPh>
    <phoneticPr fontId="2"/>
  </si>
  <si>
    <t>オフィス選定</t>
    <rPh sb="4" eb="6">
      <t>センテイ</t>
    </rPh>
    <phoneticPr fontId="2"/>
  </si>
  <si>
    <t>仲介業者選定</t>
    <rPh sb="0" eb="2">
      <t>チュウカイ</t>
    </rPh>
    <rPh sb="2" eb="4">
      <t>ギョウシャ</t>
    </rPh>
    <rPh sb="4" eb="6">
      <t>センテイ</t>
    </rPh>
    <phoneticPr fontId="2"/>
  </si>
  <si>
    <t>契約</t>
    <rPh sb="0" eb="2">
      <t>ケイヤク</t>
    </rPh>
    <phoneticPr fontId="2"/>
  </si>
  <si>
    <t>物件調査・内見</t>
    <rPh sb="0" eb="2">
      <t>ブッケン</t>
    </rPh>
    <rPh sb="2" eb="4">
      <t>チョウサ</t>
    </rPh>
    <rPh sb="5" eb="7">
      <t>ナイケン</t>
    </rPh>
    <phoneticPr fontId="2"/>
  </si>
  <si>
    <t>内装・引越業者等の選定</t>
    <rPh sb="0" eb="2">
      <t>ナイソウ</t>
    </rPh>
    <rPh sb="3" eb="5">
      <t>ヒッコシ</t>
    </rPh>
    <rPh sb="5" eb="7">
      <t>ギョウシャ</t>
    </rPh>
    <rPh sb="7" eb="8">
      <t>トウ</t>
    </rPh>
    <rPh sb="9" eb="11">
      <t>センテイ</t>
    </rPh>
    <phoneticPr fontId="2"/>
  </si>
  <si>
    <t>移転先ビルの選定</t>
    <rPh sb="0" eb="3">
      <t>イテンサキ</t>
    </rPh>
    <rPh sb="6" eb="8">
      <t>センテイ</t>
    </rPh>
    <phoneticPr fontId="2"/>
  </si>
  <si>
    <t>借室申込書提出</t>
    <rPh sb="0" eb="1">
      <t>シャク</t>
    </rPh>
    <rPh sb="1" eb="2">
      <t>シツ</t>
    </rPh>
    <rPh sb="2" eb="5">
      <t>モウシコミショ</t>
    </rPh>
    <rPh sb="5" eb="7">
      <t>テイシュツ</t>
    </rPh>
    <phoneticPr fontId="2"/>
  </si>
  <si>
    <t>賃貸借契約書の締結</t>
    <rPh sb="0" eb="6">
      <t>チンタイシャクケイヤクショ</t>
    </rPh>
    <rPh sb="7" eb="9">
      <t>テイケツ</t>
    </rPh>
    <phoneticPr fontId="2"/>
  </si>
  <si>
    <t>賃貸借条件交渉</t>
    <rPh sb="0" eb="3">
      <t>チンタイシャク</t>
    </rPh>
    <rPh sb="3" eb="5">
      <t>ジョウケン</t>
    </rPh>
    <rPh sb="5" eb="7">
      <t>コウショウ</t>
    </rPh>
    <phoneticPr fontId="2"/>
  </si>
  <si>
    <t>移転案内状の作成・配布</t>
    <rPh sb="0" eb="5">
      <t>イテンアンナイジョウ</t>
    </rPh>
    <rPh sb="6" eb="8">
      <t>サクセイ</t>
    </rPh>
    <rPh sb="9" eb="11">
      <t>ハイフ</t>
    </rPh>
    <phoneticPr fontId="2"/>
  </si>
  <si>
    <t>関係先へのアナウンス</t>
    <rPh sb="0" eb="2">
      <t>カンケイ</t>
    </rPh>
    <rPh sb="2" eb="3">
      <t>サキ</t>
    </rPh>
    <phoneticPr fontId="2"/>
  </si>
  <si>
    <t>社内移転説明会</t>
    <rPh sb="0" eb="2">
      <t>シャナイ</t>
    </rPh>
    <rPh sb="2" eb="4">
      <t>イテン</t>
    </rPh>
    <rPh sb="4" eb="7">
      <t>セツメイカイ</t>
    </rPh>
    <phoneticPr fontId="2"/>
  </si>
  <si>
    <t>関係官庁への届出</t>
    <rPh sb="0" eb="4">
      <t>カンケイカンチョウ</t>
    </rPh>
    <rPh sb="6" eb="8">
      <t>トドケデ</t>
    </rPh>
    <phoneticPr fontId="2"/>
  </si>
  <si>
    <t>社内マニュアルの修正・作成</t>
    <rPh sb="0" eb="2">
      <t>シャナイ</t>
    </rPh>
    <rPh sb="8" eb="10">
      <t>シュウセイ</t>
    </rPh>
    <rPh sb="11" eb="13">
      <t>サクセイ</t>
    </rPh>
    <phoneticPr fontId="2"/>
  </si>
  <si>
    <t>原状回復工事の業者選定・概算見積</t>
    <rPh sb="0" eb="6">
      <t>ゲンジョウカイフクコウジ</t>
    </rPh>
    <rPh sb="7" eb="9">
      <t>ギョウシャ</t>
    </rPh>
    <rPh sb="9" eb="11">
      <t>センテイ</t>
    </rPh>
    <rPh sb="12" eb="14">
      <t>ガイサン</t>
    </rPh>
    <rPh sb="14" eb="16">
      <t>ミツモリ</t>
    </rPh>
    <phoneticPr fontId="2"/>
  </si>
  <si>
    <t>原状回復工事</t>
    <rPh sb="0" eb="2">
      <t>ゲンジョウ</t>
    </rPh>
    <rPh sb="2" eb="4">
      <t>カイフク</t>
    </rPh>
    <rPh sb="4" eb="6">
      <t>コウジ</t>
    </rPh>
    <phoneticPr fontId="2"/>
  </si>
  <si>
    <t>原状回復工事の内容確認・本見積</t>
    <rPh sb="12" eb="13">
      <t>ホン</t>
    </rPh>
    <rPh sb="13" eb="15">
      <t>ミツモリ</t>
    </rPh>
    <phoneticPr fontId="2"/>
  </si>
  <si>
    <t>原状回復工事業者の確定・発注</t>
    <rPh sb="6" eb="8">
      <t>ギョウシャ</t>
    </rPh>
    <rPh sb="9" eb="11">
      <t>カクテイ</t>
    </rPh>
    <rPh sb="12" eb="14">
      <t>ハッチュウ</t>
    </rPh>
    <phoneticPr fontId="2"/>
  </si>
  <si>
    <t>敷金・保証金の返還</t>
    <rPh sb="0" eb="2">
      <t>シキキン</t>
    </rPh>
    <rPh sb="3" eb="6">
      <t>ホショウキン</t>
    </rPh>
    <rPh sb="7" eb="9">
      <t>ヘンカン</t>
    </rPh>
    <phoneticPr fontId="2"/>
  </si>
  <si>
    <t>鍵の返却・契約終了</t>
    <rPh sb="0" eb="1">
      <t>カギ</t>
    </rPh>
    <rPh sb="2" eb="4">
      <t>ヘンキャク</t>
    </rPh>
    <rPh sb="5" eb="7">
      <t>ケイヤク</t>
    </rPh>
    <rPh sb="7" eb="9">
      <t>シュウリョウ</t>
    </rPh>
    <phoneticPr fontId="2"/>
  </si>
  <si>
    <t>退去手続き</t>
    <rPh sb="0" eb="2">
      <t>タイキョ</t>
    </rPh>
    <rPh sb="2" eb="4">
      <t>テツヅ</t>
    </rPh>
    <phoneticPr fontId="2"/>
  </si>
  <si>
    <t>引越</t>
    <rPh sb="0" eb="2">
      <t>ヒッコシ</t>
    </rPh>
    <phoneticPr fontId="2"/>
  </si>
  <si>
    <t>工事完了検査</t>
    <rPh sb="0" eb="6">
      <t>コウジカンリョウケンサ</t>
    </rPh>
    <phoneticPr fontId="2"/>
  </si>
  <si>
    <t>工事完了確認・検査</t>
    <rPh sb="0" eb="2">
      <t>コウジ</t>
    </rPh>
    <rPh sb="2" eb="4">
      <t>カンリョウ</t>
    </rPh>
    <rPh sb="4" eb="6">
      <t>カクニン</t>
    </rPh>
    <rPh sb="7" eb="9">
      <t>ケンサ</t>
    </rPh>
    <phoneticPr fontId="2"/>
  </si>
  <si>
    <t>移転ビルの設備確認</t>
    <rPh sb="0" eb="2">
      <t>イテン</t>
    </rPh>
    <phoneticPr fontId="2"/>
  </si>
  <si>
    <t>各種工事施工</t>
    <phoneticPr fontId="2"/>
  </si>
  <si>
    <t>各種工事見積取得・交渉</t>
    <rPh sb="2" eb="4">
      <t>コウジ</t>
    </rPh>
    <rPh sb="4" eb="6">
      <t>ミツモリ</t>
    </rPh>
    <rPh sb="6" eb="8">
      <t>シュトク</t>
    </rPh>
    <rPh sb="9" eb="11">
      <t>コウショウ</t>
    </rPh>
    <phoneticPr fontId="2"/>
  </si>
  <si>
    <t>各種工事業者選定、スケジュール確定</t>
    <rPh sb="0" eb="2">
      <t>カクシュ</t>
    </rPh>
    <rPh sb="2" eb="6">
      <t>コウジギョウシャ</t>
    </rPh>
    <rPh sb="6" eb="8">
      <t>センテイ</t>
    </rPh>
    <rPh sb="15" eb="17">
      <t>カクテイ</t>
    </rPh>
    <phoneticPr fontId="2"/>
  </si>
  <si>
    <t>工事</t>
    <rPh sb="0" eb="2">
      <t>コウジ</t>
    </rPh>
    <phoneticPr fontId="2"/>
  </si>
  <si>
    <t>移転手続き</t>
    <rPh sb="0" eb="2">
      <t>イテン</t>
    </rPh>
    <phoneticPr fontId="2"/>
  </si>
  <si>
    <t>オフィス探しから契約・移転手続き</t>
    <rPh sb="4" eb="5">
      <t>サガ</t>
    </rPh>
    <rPh sb="8" eb="10">
      <t>ケイヤク</t>
    </rPh>
    <rPh sb="11" eb="13">
      <t>イテン</t>
    </rPh>
    <rPh sb="13" eb="15">
      <t>テツヅ</t>
    </rPh>
    <phoneticPr fontId="2"/>
  </si>
  <si>
    <t>引越業者下見、打ち合わせ</t>
    <phoneticPr fontId="2"/>
  </si>
  <si>
    <t>移転プランニング</t>
    <rPh sb="0" eb="2">
      <t>イテン</t>
    </rPh>
    <phoneticPr fontId="2"/>
  </si>
  <si>
    <t>デザイン・レイアウト等の設計依頼・確認</t>
    <rPh sb="10" eb="11">
      <t>トウ</t>
    </rPh>
    <rPh sb="12" eb="14">
      <t>セッケイ</t>
    </rPh>
    <rPh sb="14" eb="16">
      <t>イライ</t>
    </rPh>
    <rPh sb="17" eb="19">
      <t>カクニン</t>
    </rPh>
    <phoneticPr fontId="2"/>
  </si>
  <si>
    <t>梱包資材の手配</t>
    <phoneticPr fontId="2"/>
  </si>
  <si>
    <t>開梱作業</t>
    <phoneticPr fontId="2"/>
  </si>
  <si>
    <t>引越作業</t>
    <phoneticPr fontId="2"/>
  </si>
  <si>
    <t>移転先の墨出（家具設置位置の確認）</t>
    <phoneticPr fontId="2"/>
  </si>
  <si>
    <t>移転予定月</t>
    <rPh sb="0" eb="2">
      <t>イテン</t>
    </rPh>
    <rPh sb="2" eb="4">
      <t>ヨテイ</t>
    </rPh>
    <rPh sb="4" eb="5">
      <t>ヅキ</t>
    </rPh>
    <phoneticPr fontId="2"/>
  </si>
  <si>
    <t>※yyyy/mm/1の形式でご入力ください。</t>
    <rPh sb="11" eb="13">
      <t>ケイシキ</t>
    </rPh>
    <rPh sb="15" eb="17">
      <t>ニュウリョク</t>
    </rPh>
    <phoneticPr fontId="2"/>
  </si>
  <si>
    <t>現オフィスの解約
原状回復工事</t>
    <rPh sb="0" eb="1">
      <t>ゲン</t>
    </rPh>
    <rPh sb="13" eb="15">
      <t>コウジ</t>
    </rPh>
    <phoneticPr fontId="2"/>
  </si>
  <si>
    <t>社内調整・稟議</t>
    <rPh sb="0" eb="2">
      <t>シャナイ</t>
    </rPh>
    <rPh sb="2" eb="4">
      <t>チョウセイ</t>
    </rPh>
    <rPh sb="5" eb="7">
      <t>リンギ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</si>
</sst>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_);[Red]\(0\)"/>
    <numFmt numFmtId="177" formatCode="yyyy&quot;年&quot;m&quot;月&quot;;@"/>
    <numFmt numFmtId="178" formatCode="0&quot;ヶ&quot;&quot;月&quot;&quot;前&quot;"/>
    <numFmt numFmtId="179" formatCode="[$-F800]dddd\,\ mmmm\ dd\,\ yyyy"/>
    <numFmt numFmtId="180" formatCode=";;;"/>
    <numFmt numFmtId="181" formatCode="&quot;移&quot;&quot;転&quot;&quot;日&quot;"/>
    <numFmt numFmtId="182" formatCode="0&quot;ヶ月後&quot;"/>
  </numFmts>
  <fonts count="22" x14ac:knownFonts="1">
    <font>
      <sz val="10"/>
      <color rgb="FF000000"/>
      <name val="Times New Roman"/>
      <family val="1"/>
    </font>
    <font>
      <sz val="10"/>
      <color rgb="FF000000"/>
      <name val="Meiryo UI"/>
      <family val="3"/>
      <charset val="128"/>
    </font>
    <font>
      <sz val="6"/>
      <name val="ＭＳ Ｐ明朝"/>
      <family val="1"/>
      <charset val="128"/>
    </font>
    <font>
      <sz val="10"/>
      <name val="Meiryo UI"/>
      <family val="3"/>
      <charset val="128"/>
    </font>
    <font>
      <sz val="10"/>
      <color rgb="FFFFFFFF"/>
      <name val="Meiryo UI"/>
      <family val="3"/>
      <charset val="128"/>
    </font>
    <font>
      <sz val="8.5"/>
      <name val="Meiryo UI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sz val="10"/>
      <color rgb="FF000000"/>
      <name val="Times New Roman"/>
      <family val="1"/>
    </font>
    <font>
      <b/>
      <u/>
      <sz val="16"/>
      <name val="Meiryo UI"/>
      <family val="3"/>
      <charset val="128"/>
    </font>
    <font>
      <b/>
      <sz val="16"/>
      <name val="Meiryo UI"/>
      <family val="3"/>
      <charset val="128"/>
    </font>
    <font>
      <b/>
      <sz val="10"/>
      <color rgb="FFFFFFFF"/>
      <name val="Meiryo UI"/>
      <family val="3"/>
      <charset val="128"/>
    </font>
    <font>
      <b/>
      <sz val="10"/>
      <name val="Meiryo UI"/>
      <family val="3"/>
      <charset val="128"/>
    </font>
    <font>
      <sz val="6"/>
      <name val="Meiryo UI"/>
      <family val="2"/>
      <charset val="128"/>
    </font>
    <font>
      <sz val="8"/>
      <name val="Meiryo UI"/>
      <family val="3"/>
      <charset val="128"/>
    </font>
    <font>
      <sz val="8"/>
      <color rgb="FF000000"/>
      <name val="Meiryo UI"/>
      <family val="3"/>
      <charset val="128"/>
    </font>
    <font>
      <b/>
      <sz val="14"/>
      <color rgb="FF00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10"/>
      <color theme="0"/>
      <name val="Meiryo UI"/>
      <family val="3"/>
      <charset val="128"/>
    </font>
    <font>
      <sz val="12"/>
      <color rgb="FF000000"/>
      <name val="Meiryo UI"/>
      <family val="3"/>
      <charset val="128"/>
    </font>
    <font>
      <sz val="11"/>
      <color rgb="FF000000"/>
      <name val="Meiryo UI"/>
      <family val="3"/>
      <charset val="128"/>
    </font>
    <font>
      <b/>
      <u/>
      <sz val="18"/>
      <color rgb="FF000000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80808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6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/>
      <diagonal/>
    </border>
    <border>
      <left style="thin">
        <color rgb="FFA6A6A6"/>
      </left>
      <right style="thin">
        <color rgb="FFA6A6A6"/>
      </right>
      <top/>
      <bottom/>
      <diagonal/>
    </border>
    <border>
      <left style="thin">
        <color rgb="FFA6A6A6"/>
      </left>
      <right style="thin">
        <color rgb="FFA6A6A6"/>
      </right>
      <top/>
      <bottom style="thin">
        <color rgb="FFA6A6A6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theme="0" tint="-0.24994659260841701"/>
      </right>
      <top style="thin">
        <color rgb="FF00000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rgb="FF00000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rgb="FF000000"/>
      </top>
      <bottom style="thin">
        <color theme="0" tint="-0.24994659260841701"/>
      </bottom>
      <diagonal/>
    </border>
    <border>
      <left style="thin">
        <color rgb="FF000000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000000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14996795556505021"/>
      </left>
      <right style="thin">
        <color rgb="FF000000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rgb="FF000000"/>
      </right>
      <top/>
      <bottom style="thin">
        <color theme="0" tint="-0.14996795556505021"/>
      </bottom>
      <diagonal/>
    </border>
    <border>
      <left style="thin">
        <color rgb="FF000000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rgb="FF000000"/>
      </right>
      <top style="thin">
        <color theme="0" tint="-0.14996795556505021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000000"/>
      </left>
      <right style="thin">
        <color rgb="FF000000"/>
      </right>
      <top style="thin">
        <color theme="0" tint="-0.14996795556505021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theme="0" tint="-0.14996795556505021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theme="0" tint="-0.24994659260841701"/>
      </left>
      <right/>
      <top style="thin">
        <color rgb="FF000000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rgb="FF000000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rgb="FF000000"/>
      </right>
      <top style="thin">
        <color theme="0" tint="-0.1499679555650502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theme="0" tint="-0.14996795556505021"/>
      </top>
      <bottom style="thin">
        <color rgb="FF000000"/>
      </bottom>
      <diagonal/>
    </border>
    <border>
      <left style="thin">
        <color rgb="FF000000"/>
      </left>
      <right style="thin">
        <color theme="0" tint="-0.24994659260841701"/>
      </right>
      <top style="thin">
        <color theme="0" tint="-0.24994659260841701"/>
      </top>
      <bottom style="thin">
        <color rgb="FF00000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rgb="FF00000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rgb="FF000000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rgb="FF000000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rgb="FF000000"/>
      </bottom>
      <diagonal/>
    </border>
    <border>
      <left style="thin">
        <color theme="0" tint="-0.14996795556505021"/>
      </left>
      <right style="thin">
        <color rgb="FF000000"/>
      </right>
      <top style="thin">
        <color rgb="FF000000"/>
      </top>
      <bottom style="thin">
        <color theme="0" tint="-0.149967955565050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theme="0" tint="-0.14996795556505021"/>
      </bottom>
      <diagonal/>
    </border>
  </borders>
  <cellStyleXfs count="2">
    <xf numFmtId="0" fontId="0" fillId="0" borderId="0"/>
    <xf numFmtId="0" fontId="8" fillId="0" borderId="0"/>
  </cellStyleXfs>
  <cellXfs count="114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1" applyFont="1" applyAlignment="1">
      <alignment horizontal="left" vertical="top"/>
    </xf>
    <xf numFmtId="0" fontId="11" fillId="4" borderId="6" xfId="1" applyFont="1" applyFill="1" applyBorder="1" applyAlignment="1">
      <alignment horizontal="center" vertical="center" wrapText="1"/>
    </xf>
    <xf numFmtId="0" fontId="12" fillId="4" borderId="6" xfId="1" applyFont="1" applyFill="1" applyBorder="1" applyAlignment="1">
      <alignment horizontal="center" vertical="top" wrapText="1"/>
    </xf>
    <xf numFmtId="0" fontId="11" fillId="4" borderId="7" xfId="1" applyFont="1" applyFill="1" applyBorder="1" applyAlignment="1">
      <alignment horizontal="center" vertical="top" wrapText="1"/>
    </xf>
    <xf numFmtId="0" fontId="12" fillId="0" borderId="0" xfId="1" applyFont="1" applyAlignment="1">
      <alignment horizontal="center" vertical="top" wrapText="1"/>
    </xf>
    <xf numFmtId="0" fontId="11" fillId="4" borderId="6" xfId="1" applyFont="1" applyFill="1" applyBorder="1" applyAlignment="1">
      <alignment horizontal="center" vertical="top" wrapText="1"/>
    </xf>
    <xf numFmtId="0" fontId="14" fillId="0" borderId="6" xfId="1" applyFont="1" applyBorder="1" applyAlignment="1">
      <alignment horizontal="left" vertical="center" wrapText="1"/>
    </xf>
    <xf numFmtId="0" fontId="14" fillId="0" borderId="6" xfId="1" applyFont="1" applyBorder="1" applyAlignment="1">
      <alignment horizontal="left" vertical="top" wrapText="1"/>
    </xf>
    <xf numFmtId="0" fontId="15" fillId="0" borderId="6" xfId="1" applyFont="1" applyBorder="1" applyAlignment="1">
      <alignment horizontal="left" vertical="center" wrapText="1"/>
    </xf>
    <xf numFmtId="0" fontId="8" fillId="0" borderId="0" xfId="1" applyAlignment="1">
      <alignment horizontal="left" vertical="top"/>
    </xf>
    <xf numFmtId="0" fontId="1" fillId="0" borderId="0" xfId="0" applyFont="1" applyAlignment="1">
      <alignment horizontal="center" vertical="top"/>
    </xf>
    <xf numFmtId="179" fontId="1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14" fontId="17" fillId="0" borderId="0" xfId="0" applyNumberFormat="1" applyFont="1" applyAlignment="1">
      <alignment horizontal="center" vertical="center" wrapText="1"/>
    </xf>
    <xf numFmtId="0" fontId="18" fillId="3" borderId="13" xfId="0" applyFont="1" applyFill="1" applyBorder="1" applyAlignment="1">
      <alignment horizontal="center" vertical="center" wrapText="1"/>
    </xf>
    <xf numFmtId="179" fontId="1" fillId="0" borderId="19" xfId="0" applyNumberFormat="1" applyFont="1" applyBorder="1" applyAlignment="1">
      <alignment horizontal="center" vertical="center"/>
    </xf>
    <xf numFmtId="179" fontId="1" fillId="0" borderId="20" xfId="0" applyNumberFormat="1" applyFont="1" applyBorder="1" applyAlignment="1">
      <alignment horizontal="center" vertical="center"/>
    </xf>
    <xf numFmtId="179" fontId="1" fillId="0" borderId="19" xfId="0" applyNumberFormat="1" applyFont="1" applyBorder="1" applyAlignment="1">
      <alignment horizontal="center" vertical="center" wrapText="1"/>
    </xf>
    <xf numFmtId="177" fontId="18" fillId="3" borderId="14" xfId="0" applyNumberFormat="1" applyFont="1" applyFill="1" applyBorder="1" applyAlignment="1">
      <alignment horizontal="center" vertical="center" wrapText="1"/>
    </xf>
    <xf numFmtId="177" fontId="18" fillId="3" borderId="15" xfId="0" applyNumberFormat="1" applyFont="1" applyFill="1" applyBorder="1" applyAlignment="1">
      <alignment horizontal="center" vertical="center" wrapText="1"/>
    </xf>
    <xf numFmtId="177" fontId="18" fillId="3" borderId="16" xfId="0" applyNumberFormat="1" applyFont="1" applyFill="1" applyBorder="1" applyAlignment="1">
      <alignment horizontal="center" vertical="center" wrapText="1"/>
    </xf>
    <xf numFmtId="177" fontId="18" fillId="3" borderId="17" xfId="0" applyNumberFormat="1" applyFont="1" applyFill="1" applyBorder="1" applyAlignment="1">
      <alignment horizontal="center" vertical="center" wrapText="1"/>
    </xf>
    <xf numFmtId="0" fontId="14" fillId="0" borderId="9" xfId="1" applyFont="1" applyBorder="1" applyAlignment="1">
      <alignment horizontal="left" vertical="center" wrapText="1"/>
    </xf>
    <xf numFmtId="0" fontId="14" fillId="0" borderId="10" xfId="1" applyFont="1" applyBorder="1" applyAlignment="1">
      <alignment horizontal="left" vertical="center" wrapText="1"/>
    </xf>
    <xf numFmtId="0" fontId="14" fillId="0" borderId="11" xfId="1" applyFont="1" applyBorder="1" applyAlignment="1">
      <alignment horizontal="left" vertical="center" wrapText="1"/>
    </xf>
    <xf numFmtId="0" fontId="14" fillId="0" borderId="7" xfId="1" applyFont="1" applyBorder="1" applyAlignment="1">
      <alignment horizontal="left" vertical="center" wrapText="1"/>
    </xf>
    <xf numFmtId="0" fontId="14" fillId="0" borderId="8" xfId="1" applyFont="1" applyBorder="1" applyAlignment="1">
      <alignment horizontal="left" vertical="center" wrapText="1"/>
    </xf>
    <xf numFmtId="0" fontId="16" fillId="0" borderId="0" xfId="1" applyFont="1" applyAlignment="1">
      <alignment horizontal="center" vertical="top"/>
    </xf>
    <xf numFmtId="0" fontId="1" fillId="0" borderId="11" xfId="1" applyFont="1" applyBorder="1" applyAlignment="1">
      <alignment horizontal="left" vertical="center" wrapText="1"/>
    </xf>
    <xf numFmtId="0" fontId="1" fillId="0" borderId="8" xfId="1" applyFont="1" applyBorder="1" applyAlignment="1">
      <alignment horizontal="left" vertical="center" wrapText="1"/>
    </xf>
    <xf numFmtId="0" fontId="9" fillId="0" borderId="0" xfId="1" applyFont="1" applyAlignment="1">
      <alignment horizontal="left" vertical="center" wrapText="1"/>
    </xf>
    <xf numFmtId="0" fontId="10" fillId="0" borderId="0" xfId="1" applyFont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0" fontId="12" fillId="4" borderId="7" xfId="1" applyFont="1" applyFill="1" applyBorder="1" applyAlignment="1">
      <alignment horizontal="center" vertical="top" wrapText="1"/>
    </xf>
    <xf numFmtId="0" fontId="12" fillId="4" borderId="8" xfId="1" applyFont="1" applyFill="1" applyBorder="1" applyAlignment="1">
      <alignment horizontal="center" vertical="top" wrapText="1"/>
    </xf>
    <xf numFmtId="0" fontId="6" fillId="6" borderId="5" xfId="0" applyFont="1" applyFill="1" applyBorder="1" applyAlignment="1">
      <alignment horizontal="center" vertical="center" textRotation="255" wrapText="1"/>
    </xf>
    <xf numFmtId="0" fontId="6" fillId="7" borderId="5" xfId="0" applyFont="1" applyFill="1" applyBorder="1" applyAlignment="1">
      <alignment horizontal="center" vertical="center" textRotation="255" wrapText="1"/>
    </xf>
    <xf numFmtId="0" fontId="6" fillId="8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78" fontId="3" fillId="0" borderId="25" xfId="0" applyNumberFormat="1" applyFont="1" applyBorder="1" applyAlignment="1">
      <alignment horizontal="center" vertical="center" wrapText="1"/>
    </xf>
    <xf numFmtId="178" fontId="3" fillId="0" borderId="24" xfId="0" applyNumberFormat="1" applyFont="1" applyBorder="1" applyAlignment="1">
      <alignment horizontal="center" vertical="center" wrapText="1"/>
    </xf>
    <xf numFmtId="178" fontId="3" fillId="0" borderId="26" xfId="0" applyNumberFormat="1" applyFont="1" applyBorder="1" applyAlignment="1">
      <alignment horizontal="center" vertical="center" wrapText="1"/>
    </xf>
    <xf numFmtId="178" fontId="3" fillId="0" borderId="27" xfId="0" applyNumberFormat="1" applyFont="1" applyBorder="1" applyAlignment="1">
      <alignment horizontal="center" vertical="center" wrapText="1"/>
    </xf>
    <xf numFmtId="178" fontId="3" fillId="0" borderId="0" xfId="0" applyNumberFormat="1" applyFont="1" applyBorder="1" applyAlignment="1">
      <alignment horizontal="center" vertical="center" wrapText="1"/>
    </xf>
    <xf numFmtId="178" fontId="3" fillId="0" borderId="28" xfId="0" applyNumberFormat="1" applyFont="1" applyBorder="1" applyAlignment="1">
      <alignment horizontal="center" vertical="center" wrapText="1"/>
    </xf>
    <xf numFmtId="181" fontId="3" fillId="5" borderId="0" xfId="0" applyNumberFormat="1" applyFont="1" applyFill="1" applyBorder="1" applyAlignment="1">
      <alignment horizontal="center" vertical="center" wrapText="1"/>
    </xf>
    <xf numFmtId="181" fontId="3" fillId="5" borderId="28" xfId="0" applyNumberFormat="1" applyFont="1" applyFill="1" applyBorder="1" applyAlignment="1">
      <alignment horizontal="center" vertical="center" wrapText="1"/>
    </xf>
    <xf numFmtId="182" fontId="3" fillId="0" borderId="0" xfId="0" applyNumberFormat="1" applyFont="1" applyBorder="1" applyAlignment="1">
      <alignment horizontal="center" vertical="center" wrapText="1"/>
    </xf>
    <xf numFmtId="182" fontId="3" fillId="0" borderId="28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/>
    </xf>
    <xf numFmtId="0" fontId="17" fillId="0" borderId="24" xfId="0" applyFont="1" applyBorder="1" applyAlignment="1">
      <alignment horizontal="center" vertical="center" wrapText="1"/>
    </xf>
    <xf numFmtId="0" fontId="3" fillId="0" borderId="24" xfId="0" applyFont="1" applyBorder="1" applyAlignment="1">
      <alignment vertical="top" wrapText="1"/>
    </xf>
    <xf numFmtId="0" fontId="1" fillId="0" borderId="24" xfId="0" applyFont="1" applyBorder="1" applyAlignment="1">
      <alignment horizontal="left" vertical="top"/>
    </xf>
    <xf numFmtId="176" fontId="3" fillId="0" borderId="24" xfId="0" applyNumberFormat="1" applyFont="1" applyBorder="1" applyAlignment="1">
      <alignment vertical="top" wrapText="1"/>
    </xf>
    <xf numFmtId="0" fontId="20" fillId="0" borderId="0" xfId="0" applyFont="1" applyBorder="1" applyAlignment="1">
      <alignment horizontal="center" wrapText="1"/>
    </xf>
    <xf numFmtId="0" fontId="1" fillId="0" borderId="24" xfId="0" applyFont="1" applyBorder="1" applyAlignment="1">
      <alignment horizontal="left"/>
    </xf>
    <xf numFmtId="177" fontId="19" fillId="5" borderId="24" xfId="0" applyNumberFormat="1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6" fillId="6" borderId="22" xfId="0" applyFont="1" applyFill="1" applyBorder="1" applyAlignment="1">
      <alignment horizontal="center" vertical="center" textRotation="255" wrapText="1"/>
    </xf>
    <xf numFmtId="0" fontId="6" fillId="7" borderId="21" xfId="0" applyFont="1" applyFill="1" applyBorder="1" applyAlignment="1">
      <alignment horizontal="center" vertical="center" textRotation="255" wrapText="1"/>
    </xf>
    <xf numFmtId="0" fontId="6" fillId="7" borderId="22" xfId="0" applyFont="1" applyFill="1" applyBorder="1" applyAlignment="1">
      <alignment horizontal="center" vertical="center" textRotation="255" wrapText="1"/>
    </xf>
    <xf numFmtId="0" fontId="6" fillId="2" borderId="22" xfId="0" applyFont="1" applyFill="1" applyBorder="1" applyAlignment="1">
      <alignment horizontal="center" vertical="center" wrapText="1"/>
    </xf>
    <xf numFmtId="180" fontId="18" fillId="0" borderId="30" xfId="0" applyNumberFormat="1" applyFont="1" applyBorder="1" applyAlignment="1">
      <alignment horizontal="center" vertical="center"/>
    </xf>
    <xf numFmtId="180" fontId="18" fillId="0" borderId="31" xfId="0" applyNumberFormat="1" applyFont="1" applyBorder="1" applyAlignment="1">
      <alignment horizontal="center" vertical="center"/>
    </xf>
    <xf numFmtId="180" fontId="18" fillId="0" borderId="32" xfId="0" applyNumberFormat="1" applyFont="1" applyBorder="1" applyAlignment="1">
      <alignment horizontal="center" vertical="center"/>
    </xf>
    <xf numFmtId="180" fontId="18" fillId="0" borderId="33" xfId="0" applyNumberFormat="1" applyFont="1" applyBorder="1" applyAlignment="1">
      <alignment horizontal="center" vertical="center"/>
    </xf>
    <xf numFmtId="180" fontId="18" fillId="0" borderId="34" xfId="0" applyNumberFormat="1" applyFont="1" applyBorder="1" applyAlignment="1">
      <alignment horizontal="center" vertical="center"/>
    </xf>
    <xf numFmtId="180" fontId="18" fillId="0" borderId="35" xfId="0" applyNumberFormat="1" applyFont="1" applyBorder="1" applyAlignment="1">
      <alignment horizontal="center" vertical="center"/>
    </xf>
    <xf numFmtId="180" fontId="18" fillId="0" borderId="36" xfId="0" applyNumberFormat="1" applyFont="1" applyBorder="1" applyAlignment="1">
      <alignment horizontal="center" vertical="center"/>
    </xf>
    <xf numFmtId="180" fontId="18" fillId="0" borderId="37" xfId="0" applyNumberFormat="1" applyFont="1" applyBorder="1" applyAlignment="1">
      <alignment horizontal="center" vertical="center"/>
    </xf>
    <xf numFmtId="180" fontId="18" fillId="0" borderId="38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179" fontId="1" fillId="0" borderId="3" xfId="0" applyNumberFormat="1" applyFont="1" applyBorder="1" applyAlignment="1">
      <alignment horizontal="center" vertical="center" wrapText="1"/>
    </xf>
    <xf numFmtId="179" fontId="1" fillId="0" borderId="22" xfId="0" applyNumberFormat="1" applyFont="1" applyBorder="1" applyAlignment="1">
      <alignment horizontal="center" vertical="center"/>
    </xf>
    <xf numFmtId="180" fontId="18" fillId="0" borderId="41" xfId="0" applyNumberFormat="1" applyFont="1" applyBorder="1" applyAlignment="1">
      <alignment horizontal="center" vertical="center"/>
    </xf>
    <xf numFmtId="180" fontId="18" fillId="0" borderId="42" xfId="0" applyNumberFormat="1" applyFont="1" applyBorder="1" applyAlignment="1">
      <alignment horizontal="center" vertical="center"/>
    </xf>
    <xf numFmtId="180" fontId="18" fillId="0" borderId="43" xfId="0" applyNumberFormat="1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top" wrapText="1"/>
    </xf>
    <xf numFmtId="0" fontId="5" fillId="0" borderId="45" xfId="0" applyFont="1" applyBorder="1" applyAlignment="1">
      <alignment horizontal="center" vertical="top" wrapText="1"/>
    </xf>
    <xf numFmtId="0" fontId="3" fillId="0" borderId="46" xfId="0" applyFont="1" applyBorder="1" applyAlignment="1">
      <alignment horizontal="center" vertical="top" wrapText="1"/>
    </xf>
    <xf numFmtId="0" fontId="3" fillId="0" borderId="47" xfId="0" applyFont="1" applyBorder="1" applyAlignment="1">
      <alignment horizontal="center" vertical="top" wrapText="1"/>
    </xf>
    <xf numFmtId="0" fontId="18" fillId="3" borderId="20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vertical="center" wrapText="1"/>
    </xf>
    <xf numFmtId="0" fontId="3" fillId="3" borderId="48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vertical="center" wrapText="1"/>
    </xf>
    <xf numFmtId="180" fontId="18" fillId="0" borderId="49" xfId="0" applyNumberFormat="1" applyFont="1" applyBorder="1" applyAlignment="1">
      <alignment horizontal="center" vertical="center"/>
    </xf>
    <xf numFmtId="180" fontId="18" fillId="0" borderId="50" xfId="0" applyNumberFormat="1" applyFont="1" applyBorder="1" applyAlignment="1">
      <alignment horizontal="center" vertical="center"/>
    </xf>
    <xf numFmtId="180" fontId="18" fillId="0" borderId="51" xfId="0" applyNumberFormat="1" applyFont="1" applyBorder="1" applyAlignment="1">
      <alignment horizontal="center" vertical="center"/>
    </xf>
    <xf numFmtId="180" fontId="18" fillId="0" borderId="52" xfId="0" applyNumberFormat="1" applyFont="1" applyBorder="1" applyAlignment="1">
      <alignment horizontal="center" vertical="center"/>
    </xf>
    <xf numFmtId="180" fontId="18" fillId="0" borderId="53" xfId="0" applyNumberFormat="1" applyFont="1" applyBorder="1" applyAlignment="1">
      <alignment horizontal="center" vertical="center"/>
    </xf>
    <xf numFmtId="180" fontId="18" fillId="0" borderId="54" xfId="0" applyNumberFormat="1" applyFont="1" applyBorder="1" applyAlignment="1">
      <alignment horizontal="center" vertical="center"/>
    </xf>
    <xf numFmtId="180" fontId="18" fillId="0" borderId="55" xfId="0" applyNumberFormat="1" applyFont="1" applyBorder="1" applyAlignment="1">
      <alignment horizontal="center" vertical="center"/>
    </xf>
    <xf numFmtId="180" fontId="18" fillId="0" borderId="56" xfId="0" applyNumberFormat="1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top" wrapText="1"/>
    </xf>
    <xf numFmtId="179" fontId="1" fillId="0" borderId="13" xfId="0" applyNumberFormat="1" applyFont="1" applyBorder="1" applyAlignment="1">
      <alignment horizontal="center" vertical="center"/>
    </xf>
    <xf numFmtId="180" fontId="18" fillId="0" borderId="59" xfId="0" applyNumberFormat="1" applyFont="1" applyBorder="1" applyAlignment="1">
      <alignment horizontal="center" vertical="center"/>
    </xf>
    <xf numFmtId="180" fontId="18" fillId="0" borderId="60" xfId="0" applyNumberFormat="1" applyFont="1" applyBorder="1" applyAlignment="1">
      <alignment horizontal="center" vertical="center"/>
    </xf>
    <xf numFmtId="180" fontId="18" fillId="0" borderId="61" xfId="0" applyNumberFormat="1" applyFont="1" applyBorder="1" applyAlignment="1">
      <alignment horizontal="center" vertical="center"/>
    </xf>
    <xf numFmtId="180" fontId="18" fillId="0" borderId="62" xfId="0" applyNumberFormat="1" applyFont="1" applyBorder="1" applyAlignment="1">
      <alignment horizontal="center" vertical="center"/>
    </xf>
    <xf numFmtId="180" fontId="18" fillId="0" borderId="63" xfId="0" applyNumberFormat="1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 wrapText="1"/>
    </xf>
    <xf numFmtId="0" fontId="3" fillId="0" borderId="65" xfId="0" applyFont="1" applyBorder="1" applyAlignment="1">
      <alignment horizontal="center" vertical="top" wrapText="1"/>
    </xf>
  </cellXfs>
  <cellStyles count="2">
    <cellStyle name="標準" xfId="0" builtinId="0"/>
    <cellStyle name="標準 2" xfId="1" xr:uid="{4C3CDE10-3D38-45E7-B53D-D79CCDB180E8}"/>
  </cellStyles>
  <dxfs count="4">
    <dxf>
      <fill>
        <patternFill>
          <bgColor theme="7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ill>
        <patternFill patternType="solid"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102758</xdr:colOff>
      <xdr:row>0</xdr:row>
      <xdr:rowOff>25832</xdr:rowOff>
    </xdr:from>
    <xdr:to>
      <xdr:col>37</xdr:col>
      <xdr:colOff>208381</xdr:colOff>
      <xdr:row>0</xdr:row>
      <xdr:rowOff>455632</xdr:rowOff>
    </xdr:to>
    <xdr:pic>
      <xdr:nvPicPr>
        <xdr:cNvPr id="36" name="図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4170" y="25832"/>
          <a:ext cx="2436670" cy="42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188595</xdr:colOff>
      <xdr:row>0</xdr:row>
      <xdr:rowOff>125172</xdr:rowOff>
    </xdr:from>
    <xdr:to>
      <xdr:col>45</xdr:col>
      <xdr:colOff>54368</xdr:colOff>
      <xdr:row>0</xdr:row>
      <xdr:rowOff>360095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3A7EE92-ED04-4DA0-5051-DE075D4393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837360" y="125172"/>
          <a:ext cx="1669920" cy="2501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234929</xdr:colOff>
      <xdr:row>22</xdr:row>
      <xdr:rowOff>171369</xdr:rowOff>
    </xdr:from>
    <xdr:to>
      <xdr:col>9</xdr:col>
      <xdr:colOff>535890</xdr:colOff>
      <xdr:row>26</xdr:row>
      <xdr:rowOff>105271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91689" y="9147729"/>
          <a:ext cx="2404081" cy="810202"/>
        </a:xfrm>
        <a:prstGeom prst="rect">
          <a:avLst/>
        </a:prstGeom>
      </xdr:spPr>
    </xdr:pic>
    <xdr:clientData/>
  </xdr:twoCellAnchor>
  <xdr:twoCellAnchor editAs="oneCell">
    <xdr:from>
      <xdr:col>2</xdr:col>
      <xdr:colOff>528006</xdr:colOff>
      <xdr:row>23</xdr:row>
      <xdr:rowOff>129503</xdr:rowOff>
    </xdr:from>
    <xdr:to>
      <xdr:col>6</xdr:col>
      <xdr:colOff>448408</xdr:colOff>
      <xdr:row>25</xdr:row>
      <xdr:rowOff>167586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5366" y="9288743"/>
          <a:ext cx="2739802" cy="4952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22860</xdr:rowOff>
        </xdr:from>
        <xdr:to>
          <xdr:col>10</xdr:col>
          <xdr:colOff>533400</xdr:colOff>
          <xdr:row>3</xdr:row>
          <xdr:rowOff>259080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</xdr:row>
          <xdr:rowOff>22860</xdr:rowOff>
        </xdr:from>
        <xdr:to>
          <xdr:col>10</xdr:col>
          <xdr:colOff>533400</xdr:colOff>
          <xdr:row>4</xdr:row>
          <xdr:rowOff>259080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5</xdr:row>
          <xdr:rowOff>22860</xdr:rowOff>
        </xdr:from>
        <xdr:to>
          <xdr:col>10</xdr:col>
          <xdr:colOff>533400</xdr:colOff>
          <xdr:row>5</xdr:row>
          <xdr:rowOff>259080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6</xdr:row>
          <xdr:rowOff>38100</xdr:rowOff>
        </xdr:from>
        <xdr:to>
          <xdr:col>10</xdr:col>
          <xdr:colOff>533400</xdr:colOff>
          <xdr:row>6</xdr:row>
          <xdr:rowOff>266700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7</xdr:row>
          <xdr:rowOff>22860</xdr:rowOff>
        </xdr:from>
        <xdr:to>
          <xdr:col>10</xdr:col>
          <xdr:colOff>533400</xdr:colOff>
          <xdr:row>7</xdr:row>
          <xdr:rowOff>259080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8</xdr:row>
          <xdr:rowOff>15240</xdr:rowOff>
        </xdr:from>
        <xdr:to>
          <xdr:col>10</xdr:col>
          <xdr:colOff>533400</xdr:colOff>
          <xdr:row>8</xdr:row>
          <xdr:rowOff>251460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9</xdr:row>
          <xdr:rowOff>22860</xdr:rowOff>
        </xdr:from>
        <xdr:to>
          <xdr:col>10</xdr:col>
          <xdr:colOff>533400</xdr:colOff>
          <xdr:row>9</xdr:row>
          <xdr:rowOff>259080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10</xdr:row>
          <xdr:rowOff>53340</xdr:rowOff>
        </xdr:from>
        <xdr:to>
          <xdr:col>10</xdr:col>
          <xdr:colOff>533400</xdr:colOff>
          <xdr:row>10</xdr:row>
          <xdr:rowOff>281940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99060</xdr:rowOff>
        </xdr:from>
        <xdr:to>
          <xdr:col>10</xdr:col>
          <xdr:colOff>533400</xdr:colOff>
          <xdr:row>11</xdr:row>
          <xdr:rowOff>335280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12</xdr:row>
          <xdr:rowOff>899160</xdr:rowOff>
        </xdr:from>
        <xdr:to>
          <xdr:col>10</xdr:col>
          <xdr:colOff>533400</xdr:colOff>
          <xdr:row>12</xdr:row>
          <xdr:rowOff>1127760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13</xdr:row>
          <xdr:rowOff>167640</xdr:rowOff>
        </xdr:from>
        <xdr:to>
          <xdr:col>10</xdr:col>
          <xdr:colOff>533400</xdr:colOff>
          <xdr:row>13</xdr:row>
          <xdr:rowOff>403860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14</xdr:row>
          <xdr:rowOff>144780</xdr:rowOff>
        </xdr:from>
        <xdr:to>
          <xdr:col>10</xdr:col>
          <xdr:colOff>533400</xdr:colOff>
          <xdr:row>14</xdr:row>
          <xdr:rowOff>388620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15</xdr:row>
          <xdr:rowOff>22860</xdr:rowOff>
        </xdr:from>
        <xdr:to>
          <xdr:col>10</xdr:col>
          <xdr:colOff>533400</xdr:colOff>
          <xdr:row>15</xdr:row>
          <xdr:rowOff>259080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16</xdr:row>
          <xdr:rowOff>45720</xdr:rowOff>
        </xdr:from>
        <xdr:to>
          <xdr:col>10</xdr:col>
          <xdr:colOff>533400</xdr:colOff>
          <xdr:row>16</xdr:row>
          <xdr:rowOff>274320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17</xdr:row>
          <xdr:rowOff>30480</xdr:rowOff>
        </xdr:from>
        <xdr:to>
          <xdr:col>10</xdr:col>
          <xdr:colOff>533400</xdr:colOff>
          <xdr:row>17</xdr:row>
          <xdr:rowOff>266700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18</xdr:row>
          <xdr:rowOff>22860</xdr:rowOff>
        </xdr:from>
        <xdr:to>
          <xdr:col>10</xdr:col>
          <xdr:colOff>533400</xdr:colOff>
          <xdr:row>18</xdr:row>
          <xdr:rowOff>259080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19</xdr:row>
          <xdr:rowOff>22860</xdr:rowOff>
        </xdr:from>
        <xdr:to>
          <xdr:col>10</xdr:col>
          <xdr:colOff>533400</xdr:colOff>
          <xdr:row>19</xdr:row>
          <xdr:rowOff>259080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20</xdr:row>
          <xdr:rowOff>45720</xdr:rowOff>
        </xdr:from>
        <xdr:to>
          <xdr:col>10</xdr:col>
          <xdr:colOff>533400</xdr:colOff>
          <xdr:row>20</xdr:row>
          <xdr:rowOff>274320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21</xdr:row>
          <xdr:rowOff>30480</xdr:rowOff>
        </xdr:from>
        <xdr:to>
          <xdr:col>10</xdr:col>
          <xdr:colOff>533400</xdr:colOff>
          <xdr:row>21</xdr:row>
          <xdr:rowOff>266700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9C730-4AF7-4FBA-B6B3-B486B6262911}">
  <sheetPr>
    <pageSetUpPr fitToPage="1"/>
  </sheetPr>
  <dimension ref="A1:AU44"/>
  <sheetViews>
    <sheetView showGridLines="0" tabSelected="1" zoomScale="83" zoomScaleNormal="80" zoomScaleSheetLayoutView="85" workbookViewId="0">
      <selection activeCell="H19" sqref="H19"/>
    </sheetView>
  </sheetViews>
  <sheetFormatPr defaultRowHeight="14.4" x14ac:dyDescent="0.25"/>
  <cols>
    <col min="1" max="1" width="7.109375" style="1" customWidth="1"/>
    <col min="2" max="2" width="22.33203125" style="12" customWidth="1"/>
    <col min="3" max="3" width="33.77734375" style="1" customWidth="1"/>
    <col min="4" max="4" width="15.5546875" style="1" customWidth="1"/>
    <col min="5" max="5" width="15.5546875" style="12" hidden="1" customWidth="1"/>
    <col min="6" max="6" width="15.5546875" style="1" hidden="1" customWidth="1"/>
    <col min="7" max="46" width="3.77734375" style="1" customWidth="1"/>
    <col min="47" max="16384" width="8.88671875" style="1"/>
  </cols>
  <sheetData>
    <row r="1" spans="1:47" ht="38.4" customHeight="1" x14ac:dyDescent="0.3">
      <c r="A1" s="60" t="s">
        <v>8</v>
      </c>
      <c r="B1" s="60"/>
      <c r="C1" s="60"/>
      <c r="D1" s="57" t="s">
        <v>126</v>
      </c>
      <c r="E1" s="53"/>
      <c r="F1" s="54"/>
      <c r="G1" s="58" t="s">
        <v>127</v>
      </c>
      <c r="H1" s="55"/>
      <c r="I1" s="55"/>
      <c r="J1" s="55"/>
      <c r="K1" s="56"/>
      <c r="L1" s="56"/>
      <c r="M1" s="56"/>
      <c r="N1" s="56"/>
      <c r="O1" s="56"/>
      <c r="P1" s="56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2"/>
    </row>
    <row r="2" spans="1:47" ht="19.95" customHeight="1" x14ac:dyDescent="0.25">
      <c r="A2" s="61"/>
      <c r="B2" s="61"/>
      <c r="C2" s="61"/>
      <c r="D2" s="59">
        <v>45627</v>
      </c>
      <c r="E2" s="15"/>
      <c r="F2" s="14"/>
      <c r="G2" s="42">
        <v>7</v>
      </c>
      <c r="H2" s="43"/>
      <c r="I2" s="43"/>
      <c r="J2" s="44"/>
      <c r="K2" s="45">
        <v>6</v>
      </c>
      <c r="L2" s="46"/>
      <c r="M2" s="46"/>
      <c r="N2" s="47"/>
      <c r="O2" s="42">
        <v>5</v>
      </c>
      <c r="P2" s="43"/>
      <c r="Q2" s="43"/>
      <c r="R2" s="44"/>
      <c r="S2" s="45">
        <v>4</v>
      </c>
      <c r="T2" s="46"/>
      <c r="U2" s="46"/>
      <c r="V2" s="47"/>
      <c r="W2" s="45">
        <v>3</v>
      </c>
      <c r="X2" s="46"/>
      <c r="Y2" s="46"/>
      <c r="Z2" s="47"/>
      <c r="AA2" s="45">
        <v>2</v>
      </c>
      <c r="AB2" s="46"/>
      <c r="AC2" s="46"/>
      <c r="AD2" s="47"/>
      <c r="AE2" s="46">
        <v>1</v>
      </c>
      <c r="AF2" s="46"/>
      <c r="AG2" s="46"/>
      <c r="AH2" s="47"/>
      <c r="AI2" s="48">
        <v>0</v>
      </c>
      <c r="AJ2" s="48"/>
      <c r="AK2" s="48"/>
      <c r="AL2" s="49"/>
      <c r="AM2" s="50">
        <v>1</v>
      </c>
      <c r="AN2" s="50"/>
      <c r="AO2" s="50"/>
      <c r="AP2" s="51"/>
      <c r="AQ2" s="50">
        <v>2</v>
      </c>
      <c r="AR2" s="50"/>
      <c r="AS2" s="50"/>
      <c r="AT2" s="51"/>
    </row>
    <row r="3" spans="1:47" ht="19.2" customHeight="1" x14ac:dyDescent="0.25">
      <c r="A3" s="93"/>
      <c r="B3" s="95"/>
      <c r="C3" s="94" t="s">
        <v>0</v>
      </c>
      <c r="D3" s="92" t="s">
        <v>83</v>
      </c>
      <c r="E3" s="16" t="s">
        <v>80</v>
      </c>
      <c r="F3" s="16" t="s">
        <v>81</v>
      </c>
      <c r="G3" s="20">
        <f>EDATE($D$2,-$G$2)</f>
        <v>45413</v>
      </c>
      <c r="H3" s="21"/>
      <c r="I3" s="21"/>
      <c r="J3" s="22"/>
      <c r="K3" s="23">
        <f>EDATE($D$2,-K2)</f>
        <v>45444</v>
      </c>
      <c r="L3" s="21"/>
      <c r="M3" s="21"/>
      <c r="N3" s="22"/>
      <c r="O3" s="23">
        <f>EDATE($D$2,-O2)</f>
        <v>45474</v>
      </c>
      <c r="P3" s="21"/>
      <c r="Q3" s="21"/>
      <c r="R3" s="22"/>
      <c r="S3" s="23">
        <f>EDATE($D$2,-S2)</f>
        <v>45505</v>
      </c>
      <c r="T3" s="21"/>
      <c r="U3" s="21"/>
      <c r="V3" s="22"/>
      <c r="W3" s="23">
        <f>EDATE($D$2,-W2)</f>
        <v>45536</v>
      </c>
      <c r="X3" s="21"/>
      <c r="Y3" s="21"/>
      <c r="Z3" s="22"/>
      <c r="AA3" s="23">
        <f>EDATE($D$2,-AA2)</f>
        <v>45566</v>
      </c>
      <c r="AB3" s="21"/>
      <c r="AC3" s="21"/>
      <c r="AD3" s="22"/>
      <c r="AE3" s="21">
        <f>EDATE($D$2,-AE2)</f>
        <v>45597</v>
      </c>
      <c r="AF3" s="21"/>
      <c r="AG3" s="21"/>
      <c r="AH3" s="22"/>
      <c r="AI3" s="21">
        <f>EDATE($D$2,-AI2)</f>
        <v>45627</v>
      </c>
      <c r="AJ3" s="21"/>
      <c r="AK3" s="21"/>
      <c r="AL3" s="22"/>
      <c r="AM3" s="21">
        <f>EDATE($D$2,AM2)</f>
        <v>45658</v>
      </c>
      <c r="AN3" s="21"/>
      <c r="AO3" s="21"/>
      <c r="AP3" s="22"/>
      <c r="AQ3" s="21">
        <f>EDATE($D$2,AQ2)</f>
        <v>45689</v>
      </c>
      <c r="AR3" s="21"/>
      <c r="AS3" s="21"/>
      <c r="AT3" s="22"/>
    </row>
    <row r="4" spans="1:47" ht="18.600000000000001" customHeight="1" x14ac:dyDescent="0.25">
      <c r="A4" s="37" t="s">
        <v>118</v>
      </c>
      <c r="B4" s="76" t="s">
        <v>120</v>
      </c>
      <c r="C4" s="81" t="s">
        <v>86</v>
      </c>
      <c r="D4" s="91"/>
      <c r="E4" s="13">
        <f>EDATE($D$2,-$G$2)</f>
        <v>45413</v>
      </c>
      <c r="F4" s="17">
        <f>EOMONTH(E4,1)</f>
        <v>45473</v>
      </c>
      <c r="G4" s="66">
        <f>$G$3+7</f>
        <v>45420</v>
      </c>
      <c r="H4" s="67">
        <f>$G$4+7</f>
        <v>45427</v>
      </c>
      <c r="I4" s="67">
        <f>$H$4+7</f>
        <v>45434</v>
      </c>
      <c r="J4" s="96">
        <f>EOMONTH($G$3,0)</f>
        <v>45443</v>
      </c>
      <c r="K4" s="100">
        <f>$K$3+7</f>
        <v>45451</v>
      </c>
      <c r="L4" s="67">
        <f>$K$4+7</f>
        <v>45458</v>
      </c>
      <c r="M4" s="67">
        <f>$L$4+7</f>
        <v>45465</v>
      </c>
      <c r="N4" s="96">
        <f>EOMONTH($K$3,0)</f>
        <v>45473</v>
      </c>
      <c r="O4" s="100">
        <f>$O$3+7</f>
        <v>45481</v>
      </c>
      <c r="P4" s="67">
        <f>$O$4+7</f>
        <v>45488</v>
      </c>
      <c r="Q4" s="67">
        <f>$P$4+7</f>
        <v>45495</v>
      </c>
      <c r="R4" s="96">
        <f>EOMONTH($O$3,0)</f>
        <v>45504</v>
      </c>
      <c r="S4" s="100">
        <f>$S$3+7</f>
        <v>45512</v>
      </c>
      <c r="T4" s="67">
        <f>$S$4+7</f>
        <v>45519</v>
      </c>
      <c r="U4" s="67">
        <f>$T$4+7</f>
        <v>45526</v>
      </c>
      <c r="V4" s="96">
        <f>EOMONTH($S$3,0)</f>
        <v>45535</v>
      </c>
      <c r="W4" s="100">
        <f>$W$3+7</f>
        <v>45543</v>
      </c>
      <c r="X4" s="67">
        <f>$W$4+7</f>
        <v>45550</v>
      </c>
      <c r="Y4" s="67">
        <f>$X$4+7</f>
        <v>45557</v>
      </c>
      <c r="Z4" s="96">
        <f>EOMONTH($W$3,0)</f>
        <v>45565</v>
      </c>
      <c r="AA4" s="100">
        <f>$AA$3+7</f>
        <v>45573</v>
      </c>
      <c r="AB4" s="67">
        <f>$AA$4+7</f>
        <v>45580</v>
      </c>
      <c r="AC4" s="67">
        <f>$AB$4+7</f>
        <v>45587</v>
      </c>
      <c r="AD4" s="96">
        <f>EOMONTH($AA$3,0)</f>
        <v>45596</v>
      </c>
      <c r="AE4" s="100">
        <f>$AE$3+7</f>
        <v>45604</v>
      </c>
      <c r="AF4" s="67">
        <f>$AE$4+7</f>
        <v>45611</v>
      </c>
      <c r="AG4" s="67">
        <f>$AF$4+7</f>
        <v>45618</v>
      </c>
      <c r="AH4" s="96">
        <f>EOMONTH($AE$3,0)</f>
        <v>45626</v>
      </c>
      <c r="AI4" s="100">
        <f>$AI$3+7</f>
        <v>45634</v>
      </c>
      <c r="AJ4" s="67">
        <f>$AI$4+7</f>
        <v>45641</v>
      </c>
      <c r="AK4" s="67">
        <f>$AJ$4+7</f>
        <v>45648</v>
      </c>
      <c r="AL4" s="96">
        <f>EOMONTH($AI$3,0)</f>
        <v>45657</v>
      </c>
      <c r="AM4" s="100">
        <f>$AM$3+7</f>
        <v>45665</v>
      </c>
      <c r="AN4" s="67">
        <f>$AM$4+7</f>
        <v>45672</v>
      </c>
      <c r="AO4" s="67">
        <f>$AN$4+7</f>
        <v>45679</v>
      </c>
      <c r="AP4" s="96">
        <f>EOMONTH($AM$3,0)</f>
        <v>45688</v>
      </c>
      <c r="AQ4" s="100">
        <f>$AQ$3+7</f>
        <v>45696</v>
      </c>
      <c r="AR4" s="67">
        <f>$AQ$4+7</f>
        <v>45703</v>
      </c>
      <c r="AS4" s="67">
        <f>$AR$4+7</f>
        <v>45710</v>
      </c>
      <c r="AT4" s="68">
        <f>EOMONTH($AQ$3,0)</f>
        <v>45716</v>
      </c>
    </row>
    <row r="5" spans="1:47" ht="18.600000000000001" customHeight="1" x14ac:dyDescent="0.25">
      <c r="A5" s="37"/>
      <c r="B5" s="76"/>
      <c r="C5" s="79" t="s">
        <v>85</v>
      </c>
      <c r="D5" s="88"/>
      <c r="E5" s="13">
        <f>EDATE($D$2,-$G$2)</f>
        <v>45413</v>
      </c>
      <c r="F5" s="18">
        <f>EOMONTH(E5,1)</f>
        <v>45473</v>
      </c>
      <c r="G5" s="69">
        <f t="shared" ref="G5:G44" si="0">$G$3+7</f>
        <v>45420</v>
      </c>
      <c r="H5" s="70">
        <f t="shared" ref="H5:H44" si="1">$G$4+7</f>
        <v>45427</v>
      </c>
      <c r="I5" s="70">
        <f t="shared" ref="I5:I44" si="2">$H$4+7</f>
        <v>45434</v>
      </c>
      <c r="J5" s="97">
        <f t="shared" ref="J5:J44" si="3">EOMONTH($G$3,0)</f>
        <v>45443</v>
      </c>
      <c r="K5" s="101">
        <f t="shared" ref="K5:K44" si="4">$K$3+7</f>
        <v>45451</v>
      </c>
      <c r="L5" s="70">
        <f t="shared" ref="L5:L44" si="5">$K$4+7</f>
        <v>45458</v>
      </c>
      <c r="M5" s="70">
        <f t="shared" ref="M5:M44" si="6">$L$4+7</f>
        <v>45465</v>
      </c>
      <c r="N5" s="97">
        <f t="shared" ref="N5:N44" si="7">EOMONTH($K$3,0)</f>
        <v>45473</v>
      </c>
      <c r="O5" s="101">
        <f t="shared" ref="O5:O44" si="8">$O$3+7</f>
        <v>45481</v>
      </c>
      <c r="P5" s="70">
        <f t="shared" ref="P5:P44" si="9">$O$4+7</f>
        <v>45488</v>
      </c>
      <c r="Q5" s="70">
        <f t="shared" ref="Q5:Q44" si="10">$P$4+7</f>
        <v>45495</v>
      </c>
      <c r="R5" s="97">
        <f t="shared" ref="R5:R44" si="11">EOMONTH($O$3,0)</f>
        <v>45504</v>
      </c>
      <c r="S5" s="101">
        <f t="shared" ref="S5:S44" si="12">$S$3+7</f>
        <v>45512</v>
      </c>
      <c r="T5" s="70">
        <f t="shared" ref="T5:T44" si="13">$S$4+7</f>
        <v>45519</v>
      </c>
      <c r="U5" s="70">
        <f t="shared" ref="U5:U44" si="14">$T$4+7</f>
        <v>45526</v>
      </c>
      <c r="V5" s="97">
        <f t="shared" ref="V5:V44" si="15">EOMONTH($S$3,0)</f>
        <v>45535</v>
      </c>
      <c r="W5" s="101">
        <f t="shared" ref="W5:W44" si="16">$W$3+7</f>
        <v>45543</v>
      </c>
      <c r="X5" s="70">
        <f t="shared" ref="X5:X44" si="17">$W$4+7</f>
        <v>45550</v>
      </c>
      <c r="Y5" s="70">
        <f t="shared" ref="Y5:Y44" si="18">$X$4+7</f>
        <v>45557</v>
      </c>
      <c r="Z5" s="97">
        <f t="shared" ref="Z5:Z44" si="19">EOMONTH($W$3,0)</f>
        <v>45565</v>
      </c>
      <c r="AA5" s="101">
        <f t="shared" ref="AA5:AA44" si="20">$AA$3+7</f>
        <v>45573</v>
      </c>
      <c r="AB5" s="70">
        <f t="shared" ref="AB5:AB44" si="21">$AA$4+7</f>
        <v>45580</v>
      </c>
      <c r="AC5" s="70">
        <f t="shared" ref="AC5:AC44" si="22">$AB$4+7</f>
        <v>45587</v>
      </c>
      <c r="AD5" s="97">
        <f t="shared" ref="AD5:AD44" si="23">EOMONTH($AA$3,0)</f>
        <v>45596</v>
      </c>
      <c r="AE5" s="101">
        <f t="shared" ref="AE5:AE44" si="24">$AE$3+7</f>
        <v>45604</v>
      </c>
      <c r="AF5" s="70">
        <f t="shared" ref="AF5:AF44" si="25">$AE$4+7</f>
        <v>45611</v>
      </c>
      <c r="AG5" s="70">
        <f t="shared" ref="AG5:AG44" si="26">$AF$4+7</f>
        <v>45618</v>
      </c>
      <c r="AH5" s="97">
        <f t="shared" ref="AH5:AH44" si="27">EOMONTH($AE$3,0)</f>
        <v>45626</v>
      </c>
      <c r="AI5" s="101">
        <f t="shared" ref="AI5:AI44" si="28">$AI$3+7</f>
        <v>45634</v>
      </c>
      <c r="AJ5" s="70">
        <f t="shared" ref="AJ5:AJ44" si="29">$AI$4+7</f>
        <v>45641</v>
      </c>
      <c r="AK5" s="70">
        <f t="shared" ref="AK5:AK44" si="30">$AJ$4+7</f>
        <v>45648</v>
      </c>
      <c r="AL5" s="97">
        <f t="shared" ref="AL5:AL44" si="31">EOMONTH($AI$3,0)</f>
        <v>45657</v>
      </c>
      <c r="AM5" s="101">
        <f t="shared" ref="AM5:AM44" si="32">$AM$3+7</f>
        <v>45665</v>
      </c>
      <c r="AN5" s="70">
        <f t="shared" ref="AN5:AN44" si="33">$AM$4+7</f>
        <v>45672</v>
      </c>
      <c r="AO5" s="70">
        <f t="shared" ref="AO5:AO44" si="34">$AN$4+7</f>
        <v>45679</v>
      </c>
      <c r="AP5" s="97">
        <f t="shared" ref="AP5:AP44" si="35">EOMONTH($AM$3,0)</f>
        <v>45688</v>
      </c>
      <c r="AQ5" s="101">
        <f t="shared" ref="AQ5:AQ44" si="36">$AQ$3+7</f>
        <v>45696</v>
      </c>
      <c r="AR5" s="70">
        <f t="shared" ref="AR5:AR44" si="37">$AQ$4+7</f>
        <v>45703</v>
      </c>
      <c r="AS5" s="70">
        <f t="shared" ref="AS5:AS44" si="38">$AR$4+7</f>
        <v>45710</v>
      </c>
      <c r="AT5" s="71">
        <f t="shared" ref="AT5:AT44" si="39">EOMONTH($AQ$3,0)</f>
        <v>45716</v>
      </c>
    </row>
    <row r="6" spans="1:47" ht="18.600000000000001" customHeight="1" x14ac:dyDescent="0.25">
      <c r="A6" s="37"/>
      <c r="B6" s="76"/>
      <c r="C6" s="79" t="s">
        <v>87</v>
      </c>
      <c r="D6" s="88"/>
      <c r="E6" s="13">
        <f>EDATE($D$2,-$G$2)</f>
        <v>45413</v>
      </c>
      <c r="F6" s="18">
        <f>EOMONTH(E6,2)</f>
        <v>45504</v>
      </c>
      <c r="G6" s="69">
        <f t="shared" si="0"/>
        <v>45420</v>
      </c>
      <c r="H6" s="70">
        <f t="shared" si="1"/>
        <v>45427</v>
      </c>
      <c r="I6" s="70">
        <f t="shared" si="2"/>
        <v>45434</v>
      </c>
      <c r="J6" s="97">
        <f t="shared" si="3"/>
        <v>45443</v>
      </c>
      <c r="K6" s="101">
        <f t="shared" si="4"/>
        <v>45451</v>
      </c>
      <c r="L6" s="70">
        <f t="shared" si="5"/>
        <v>45458</v>
      </c>
      <c r="M6" s="70">
        <f t="shared" si="6"/>
        <v>45465</v>
      </c>
      <c r="N6" s="97">
        <f t="shared" si="7"/>
        <v>45473</v>
      </c>
      <c r="O6" s="101">
        <f t="shared" si="8"/>
        <v>45481</v>
      </c>
      <c r="P6" s="70">
        <f t="shared" si="9"/>
        <v>45488</v>
      </c>
      <c r="Q6" s="70">
        <f t="shared" si="10"/>
        <v>45495</v>
      </c>
      <c r="R6" s="97">
        <f t="shared" si="11"/>
        <v>45504</v>
      </c>
      <c r="S6" s="101">
        <f t="shared" si="12"/>
        <v>45512</v>
      </c>
      <c r="T6" s="70">
        <f t="shared" si="13"/>
        <v>45519</v>
      </c>
      <c r="U6" s="70">
        <f t="shared" si="14"/>
        <v>45526</v>
      </c>
      <c r="V6" s="97">
        <f t="shared" si="15"/>
        <v>45535</v>
      </c>
      <c r="W6" s="101">
        <f t="shared" si="16"/>
        <v>45543</v>
      </c>
      <c r="X6" s="70">
        <f t="shared" si="17"/>
        <v>45550</v>
      </c>
      <c r="Y6" s="70">
        <f t="shared" si="18"/>
        <v>45557</v>
      </c>
      <c r="Z6" s="97">
        <f t="shared" si="19"/>
        <v>45565</v>
      </c>
      <c r="AA6" s="101">
        <f t="shared" si="20"/>
        <v>45573</v>
      </c>
      <c r="AB6" s="70">
        <f t="shared" si="21"/>
        <v>45580</v>
      </c>
      <c r="AC6" s="70">
        <f t="shared" si="22"/>
        <v>45587</v>
      </c>
      <c r="AD6" s="97">
        <f t="shared" si="23"/>
        <v>45596</v>
      </c>
      <c r="AE6" s="101">
        <f t="shared" si="24"/>
        <v>45604</v>
      </c>
      <c r="AF6" s="70">
        <f t="shared" si="25"/>
        <v>45611</v>
      </c>
      <c r="AG6" s="70">
        <f t="shared" si="26"/>
        <v>45618</v>
      </c>
      <c r="AH6" s="97">
        <f t="shared" si="27"/>
        <v>45626</v>
      </c>
      <c r="AI6" s="101">
        <f t="shared" si="28"/>
        <v>45634</v>
      </c>
      <c r="AJ6" s="70">
        <f t="shared" si="29"/>
        <v>45641</v>
      </c>
      <c r="AK6" s="70">
        <f t="shared" si="30"/>
        <v>45648</v>
      </c>
      <c r="AL6" s="97">
        <f t="shared" si="31"/>
        <v>45657</v>
      </c>
      <c r="AM6" s="101">
        <f t="shared" si="32"/>
        <v>45665</v>
      </c>
      <c r="AN6" s="70">
        <f t="shared" si="33"/>
        <v>45672</v>
      </c>
      <c r="AO6" s="70">
        <f t="shared" si="34"/>
        <v>45679</v>
      </c>
      <c r="AP6" s="97">
        <f t="shared" si="35"/>
        <v>45688</v>
      </c>
      <c r="AQ6" s="101">
        <f t="shared" si="36"/>
        <v>45696</v>
      </c>
      <c r="AR6" s="70">
        <f t="shared" si="37"/>
        <v>45703</v>
      </c>
      <c r="AS6" s="70">
        <f t="shared" si="38"/>
        <v>45710</v>
      </c>
      <c r="AT6" s="71">
        <f t="shared" si="39"/>
        <v>45716</v>
      </c>
    </row>
    <row r="7" spans="1:47" ht="18.600000000000001" customHeight="1" x14ac:dyDescent="0.25">
      <c r="A7" s="37"/>
      <c r="B7" s="77"/>
      <c r="C7" s="104" t="s">
        <v>82</v>
      </c>
      <c r="D7" s="105"/>
      <c r="E7" s="13">
        <f>EDATE($D$2,-$G$2)</f>
        <v>45413</v>
      </c>
      <c r="F7" s="106">
        <f>EOMONTH(E7,4)</f>
        <v>45565</v>
      </c>
      <c r="G7" s="107">
        <f t="shared" si="0"/>
        <v>45420</v>
      </c>
      <c r="H7" s="108">
        <f t="shared" si="1"/>
        <v>45427</v>
      </c>
      <c r="I7" s="108">
        <f t="shared" si="2"/>
        <v>45434</v>
      </c>
      <c r="J7" s="109">
        <f t="shared" si="3"/>
        <v>45443</v>
      </c>
      <c r="K7" s="110">
        <f t="shared" si="4"/>
        <v>45451</v>
      </c>
      <c r="L7" s="108">
        <f t="shared" si="5"/>
        <v>45458</v>
      </c>
      <c r="M7" s="108">
        <f t="shared" si="6"/>
        <v>45465</v>
      </c>
      <c r="N7" s="109">
        <f t="shared" si="7"/>
        <v>45473</v>
      </c>
      <c r="O7" s="110">
        <f t="shared" si="8"/>
        <v>45481</v>
      </c>
      <c r="P7" s="108">
        <f t="shared" si="9"/>
        <v>45488</v>
      </c>
      <c r="Q7" s="108">
        <f t="shared" si="10"/>
        <v>45495</v>
      </c>
      <c r="R7" s="109">
        <f t="shared" si="11"/>
        <v>45504</v>
      </c>
      <c r="S7" s="110">
        <f t="shared" si="12"/>
        <v>45512</v>
      </c>
      <c r="T7" s="108">
        <f t="shared" si="13"/>
        <v>45519</v>
      </c>
      <c r="U7" s="108">
        <f t="shared" si="14"/>
        <v>45526</v>
      </c>
      <c r="V7" s="109">
        <f t="shared" si="15"/>
        <v>45535</v>
      </c>
      <c r="W7" s="110">
        <f t="shared" si="16"/>
        <v>45543</v>
      </c>
      <c r="X7" s="108">
        <f t="shared" si="17"/>
        <v>45550</v>
      </c>
      <c r="Y7" s="108">
        <f t="shared" si="18"/>
        <v>45557</v>
      </c>
      <c r="Z7" s="109">
        <f t="shared" si="19"/>
        <v>45565</v>
      </c>
      <c r="AA7" s="110">
        <f t="shared" si="20"/>
        <v>45573</v>
      </c>
      <c r="AB7" s="108">
        <f t="shared" si="21"/>
        <v>45580</v>
      </c>
      <c r="AC7" s="108">
        <f t="shared" si="22"/>
        <v>45587</v>
      </c>
      <c r="AD7" s="109">
        <f t="shared" si="23"/>
        <v>45596</v>
      </c>
      <c r="AE7" s="110">
        <f t="shared" si="24"/>
        <v>45604</v>
      </c>
      <c r="AF7" s="108">
        <f t="shared" si="25"/>
        <v>45611</v>
      </c>
      <c r="AG7" s="108">
        <f t="shared" si="26"/>
        <v>45618</v>
      </c>
      <c r="AH7" s="109">
        <f t="shared" si="27"/>
        <v>45626</v>
      </c>
      <c r="AI7" s="110">
        <f t="shared" si="28"/>
        <v>45634</v>
      </c>
      <c r="AJ7" s="108">
        <f t="shared" si="29"/>
        <v>45641</v>
      </c>
      <c r="AK7" s="108">
        <f t="shared" si="30"/>
        <v>45648</v>
      </c>
      <c r="AL7" s="109">
        <f t="shared" si="31"/>
        <v>45657</v>
      </c>
      <c r="AM7" s="110">
        <f t="shared" si="32"/>
        <v>45665</v>
      </c>
      <c r="AN7" s="108">
        <f t="shared" si="33"/>
        <v>45672</v>
      </c>
      <c r="AO7" s="108">
        <f t="shared" si="34"/>
        <v>45679</v>
      </c>
      <c r="AP7" s="109">
        <f t="shared" si="35"/>
        <v>45688</v>
      </c>
      <c r="AQ7" s="110">
        <f t="shared" si="36"/>
        <v>45696</v>
      </c>
      <c r="AR7" s="108">
        <f t="shared" si="37"/>
        <v>45703</v>
      </c>
      <c r="AS7" s="108">
        <f t="shared" si="38"/>
        <v>45710</v>
      </c>
      <c r="AT7" s="111">
        <f t="shared" si="39"/>
        <v>45716</v>
      </c>
    </row>
    <row r="8" spans="1:47" ht="18.600000000000001" customHeight="1" x14ac:dyDescent="0.25">
      <c r="A8" s="37"/>
      <c r="B8" s="75" t="s">
        <v>88</v>
      </c>
      <c r="C8" s="112" t="s">
        <v>89</v>
      </c>
      <c r="D8" s="113"/>
      <c r="E8" s="13">
        <f>EDATE($D$2,-$G$2)</f>
        <v>45413</v>
      </c>
      <c r="F8" s="17">
        <f>EOMONTH(E8,0)</f>
        <v>45443</v>
      </c>
      <c r="G8" s="66">
        <f t="shared" si="0"/>
        <v>45420</v>
      </c>
      <c r="H8" s="67">
        <f t="shared" si="1"/>
        <v>45427</v>
      </c>
      <c r="I8" s="67">
        <f t="shared" si="2"/>
        <v>45434</v>
      </c>
      <c r="J8" s="96">
        <f t="shared" si="3"/>
        <v>45443</v>
      </c>
      <c r="K8" s="100">
        <f t="shared" si="4"/>
        <v>45451</v>
      </c>
      <c r="L8" s="67">
        <f t="shared" si="5"/>
        <v>45458</v>
      </c>
      <c r="M8" s="67">
        <f t="shared" si="6"/>
        <v>45465</v>
      </c>
      <c r="N8" s="96">
        <f t="shared" si="7"/>
        <v>45473</v>
      </c>
      <c r="O8" s="100">
        <f t="shared" si="8"/>
        <v>45481</v>
      </c>
      <c r="P8" s="67">
        <f t="shared" si="9"/>
        <v>45488</v>
      </c>
      <c r="Q8" s="67">
        <f t="shared" si="10"/>
        <v>45495</v>
      </c>
      <c r="R8" s="96">
        <f t="shared" si="11"/>
        <v>45504</v>
      </c>
      <c r="S8" s="100">
        <f t="shared" si="12"/>
        <v>45512</v>
      </c>
      <c r="T8" s="67">
        <f t="shared" si="13"/>
        <v>45519</v>
      </c>
      <c r="U8" s="67">
        <f t="shared" si="14"/>
        <v>45526</v>
      </c>
      <c r="V8" s="96">
        <f t="shared" si="15"/>
        <v>45535</v>
      </c>
      <c r="W8" s="100">
        <f t="shared" si="16"/>
        <v>45543</v>
      </c>
      <c r="X8" s="67">
        <f t="shared" si="17"/>
        <v>45550</v>
      </c>
      <c r="Y8" s="67">
        <f t="shared" si="18"/>
        <v>45557</v>
      </c>
      <c r="Z8" s="96">
        <f t="shared" si="19"/>
        <v>45565</v>
      </c>
      <c r="AA8" s="100">
        <f t="shared" si="20"/>
        <v>45573</v>
      </c>
      <c r="AB8" s="67">
        <f t="shared" si="21"/>
        <v>45580</v>
      </c>
      <c r="AC8" s="67">
        <f t="shared" si="22"/>
        <v>45587</v>
      </c>
      <c r="AD8" s="96">
        <f t="shared" si="23"/>
        <v>45596</v>
      </c>
      <c r="AE8" s="100">
        <f t="shared" si="24"/>
        <v>45604</v>
      </c>
      <c r="AF8" s="67">
        <f t="shared" si="25"/>
        <v>45611</v>
      </c>
      <c r="AG8" s="67">
        <f t="shared" si="26"/>
        <v>45618</v>
      </c>
      <c r="AH8" s="96">
        <f t="shared" si="27"/>
        <v>45626</v>
      </c>
      <c r="AI8" s="100">
        <f t="shared" si="28"/>
        <v>45634</v>
      </c>
      <c r="AJ8" s="67">
        <f t="shared" si="29"/>
        <v>45641</v>
      </c>
      <c r="AK8" s="67">
        <f t="shared" si="30"/>
        <v>45648</v>
      </c>
      <c r="AL8" s="96">
        <f t="shared" si="31"/>
        <v>45657</v>
      </c>
      <c r="AM8" s="100">
        <f t="shared" si="32"/>
        <v>45665</v>
      </c>
      <c r="AN8" s="67">
        <f t="shared" si="33"/>
        <v>45672</v>
      </c>
      <c r="AO8" s="67">
        <f t="shared" si="34"/>
        <v>45679</v>
      </c>
      <c r="AP8" s="96">
        <f t="shared" si="35"/>
        <v>45688</v>
      </c>
      <c r="AQ8" s="100">
        <f t="shared" si="36"/>
        <v>45696</v>
      </c>
      <c r="AR8" s="67">
        <f t="shared" si="37"/>
        <v>45703</v>
      </c>
      <c r="AS8" s="67">
        <f t="shared" si="38"/>
        <v>45710</v>
      </c>
      <c r="AT8" s="68">
        <f t="shared" si="39"/>
        <v>45716</v>
      </c>
    </row>
    <row r="9" spans="1:47" ht="18.600000000000001" customHeight="1" x14ac:dyDescent="0.25">
      <c r="A9" s="37"/>
      <c r="B9" s="76"/>
      <c r="C9" s="79" t="s">
        <v>91</v>
      </c>
      <c r="D9" s="88"/>
      <c r="E9" s="13">
        <f>EDATE($D$2,-$G$2)</f>
        <v>45413</v>
      </c>
      <c r="F9" s="18">
        <f>EOMONTH(E9,1)</f>
        <v>45473</v>
      </c>
      <c r="G9" s="69">
        <f t="shared" si="0"/>
        <v>45420</v>
      </c>
      <c r="H9" s="70">
        <f t="shared" si="1"/>
        <v>45427</v>
      </c>
      <c r="I9" s="70">
        <f t="shared" si="2"/>
        <v>45434</v>
      </c>
      <c r="J9" s="97">
        <f t="shared" si="3"/>
        <v>45443</v>
      </c>
      <c r="K9" s="101">
        <f t="shared" si="4"/>
        <v>45451</v>
      </c>
      <c r="L9" s="70">
        <f t="shared" si="5"/>
        <v>45458</v>
      </c>
      <c r="M9" s="70">
        <f t="shared" si="6"/>
        <v>45465</v>
      </c>
      <c r="N9" s="97">
        <f t="shared" si="7"/>
        <v>45473</v>
      </c>
      <c r="O9" s="101">
        <f t="shared" si="8"/>
        <v>45481</v>
      </c>
      <c r="P9" s="70">
        <f t="shared" si="9"/>
        <v>45488</v>
      </c>
      <c r="Q9" s="70">
        <f t="shared" si="10"/>
        <v>45495</v>
      </c>
      <c r="R9" s="97">
        <f t="shared" si="11"/>
        <v>45504</v>
      </c>
      <c r="S9" s="101">
        <f t="shared" si="12"/>
        <v>45512</v>
      </c>
      <c r="T9" s="70">
        <f t="shared" si="13"/>
        <v>45519</v>
      </c>
      <c r="U9" s="70">
        <f t="shared" si="14"/>
        <v>45526</v>
      </c>
      <c r="V9" s="97">
        <f t="shared" si="15"/>
        <v>45535</v>
      </c>
      <c r="W9" s="101">
        <f t="shared" si="16"/>
        <v>45543</v>
      </c>
      <c r="X9" s="70">
        <f t="shared" si="17"/>
        <v>45550</v>
      </c>
      <c r="Y9" s="70">
        <f t="shared" si="18"/>
        <v>45557</v>
      </c>
      <c r="Z9" s="97">
        <f t="shared" si="19"/>
        <v>45565</v>
      </c>
      <c r="AA9" s="101">
        <f t="shared" si="20"/>
        <v>45573</v>
      </c>
      <c r="AB9" s="70">
        <f t="shared" si="21"/>
        <v>45580</v>
      </c>
      <c r="AC9" s="70">
        <f t="shared" si="22"/>
        <v>45587</v>
      </c>
      <c r="AD9" s="97">
        <f t="shared" si="23"/>
        <v>45596</v>
      </c>
      <c r="AE9" s="101">
        <f t="shared" si="24"/>
        <v>45604</v>
      </c>
      <c r="AF9" s="70">
        <f t="shared" si="25"/>
        <v>45611</v>
      </c>
      <c r="AG9" s="70">
        <f t="shared" si="26"/>
        <v>45618</v>
      </c>
      <c r="AH9" s="97">
        <f t="shared" si="27"/>
        <v>45626</v>
      </c>
      <c r="AI9" s="101">
        <f t="shared" si="28"/>
        <v>45634</v>
      </c>
      <c r="AJ9" s="70">
        <f t="shared" si="29"/>
        <v>45641</v>
      </c>
      <c r="AK9" s="70">
        <f t="shared" si="30"/>
        <v>45648</v>
      </c>
      <c r="AL9" s="97">
        <f t="shared" si="31"/>
        <v>45657</v>
      </c>
      <c r="AM9" s="101">
        <f t="shared" si="32"/>
        <v>45665</v>
      </c>
      <c r="AN9" s="70">
        <f t="shared" si="33"/>
        <v>45672</v>
      </c>
      <c r="AO9" s="70">
        <f t="shared" si="34"/>
        <v>45679</v>
      </c>
      <c r="AP9" s="97">
        <f t="shared" si="35"/>
        <v>45688</v>
      </c>
      <c r="AQ9" s="101">
        <f t="shared" si="36"/>
        <v>45696</v>
      </c>
      <c r="AR9" s="70">
        <f t="shared" si="37"/>
        <v>45703</v>
      </c>
      <c r="AS9" s="70">
        <f t="shared" si="38"/>
        <v>45710</v>
      </c>
      <c r="AT9" s="71">
        <f t="shared" si="39"/>
        <v>45716</v>
      </c>
    </row>
    <row r="10" spans="1:47" ht="18.600000000000001" customHeight="1" x14ac:dyDescent="0.25">
      <c r="A10" s="37"/>
      <c r="B10" s="76"/>
      <c r="C10" s="79" t="s">
        <v>93</v>
      </c>
      <c r="D10" s="88"/>
      <c r="E10" s="13">
        <f>EDATE($D$2,-$G$2)</f>
        <v>45413</v>
      </c>
      <c r="F10" s="18">
        <f>EOMONTH(E10,1)</f>
        <v>45473</v>
      </c>
      <c r="G10" s="69">
        <f t="shared" si="0"/>
        <v>45420</v>
      </c>
      <c r="H10" s="70">
        <f t="shared" si="1"/>
        <v>45427</v>
      </c>
      <c r="I10" s="70">
        <f t="shared" si="2"/>
        <v>45434</v>
      </c>
      <c r="J10" s="97">
        <f t="shared" si="3"/>
        <v>45443</v>
      </c>
      <c r="K10" s="101">
        <f t="shared" si="4"/>
        <v>45451</v>
      </c>
      <c r="L10" s="70">
        <f t="shared" si="5"/>
        <v>45458</v>
      </c>
      <c r="M10" s="70">
        <f t="shared" si="6"/>
        <v>45465</v>
      </c>
      <c r="N10" s="97">
        <f t="shared" si="7"/>
        <v>45473</v>
      </c>
      <c r="O10" s="101">
        <f t="shared" si="8"/>
        <v>45481</v>
      </c>
      <c r="P10" s="70">
        <f t="shared" si="9"/>
        <v>45488</v>
      </c>
      <c r="Q10" s="70">
        <f t="shared" si="10"/>
        <v>45495</v>
      </c>
      <c r="R10" s="97">
        <f t="shared" si="11"/>
        <v>45504</v>
      </c>
      <c r="S10" s="101">
        <f t="shared" si="12"/>
        <v>45512</v>
      </c>
      <c r="T10" s="70">
        <f t="shared" si="13"/>
        <v>45519</v>
      </c>
      <c r="U10" s="70">
        <f t="shared" si="14"/>
        <v>45526</v>
      </c>
      <c r="V10" s="97">
        <f t="shared" si="15"/>
        <v>45535</v>
      </c>
      <c r="W10" s="101">
        <f t="shared" si="16"/>
        <v>45543</v>
      </c>
      <c r="X10" s="70">
        <f t="shared" si="17"/>
        <v>45550</v>
      </c>
      <c r="Y10" s="70">
        <f t="shared" si="18"/>
        <v>45557</v>
      </c>
      <c r="Z10" s="97">
        <f t="shared" si="19"/>
        <v>45565</v>
      </c>
      <c r="AA10" s="101">
        <f t="shared" si="20"/>
        <v>45573</v>
      </c>
      <c r="AB10" s="70">
        <f t="shared" si="21"/>
        <v>45580</v>
      </c>
      <c r="AC10" s="70">
        <f t="shared" si="22"/>
        <v>45587</v>
      </c>
      <c r="AD10" s="97">
        <f t="shared" si="23"/>
        <v>45596</v>
      </c>
      <c r="AE10" s="101">
        <f t="shared" si="24"/>
        <v>45604</v>
      </c>
      <c r="AF10" s="70">
        <f t="shared" si="25"/>
        <v>45611</v>
      </c>
      <c r="AG10" s="70">
        <f t="shared" si="26"/>
        <v>45618</v>
      </c>
      <c r="AH10" s="97">
        <f t="shared" si="27"/>
        <v>45626</v>
      </c>
      <c r="AI10" s="101">
        <f t="shared" si="28"/>
        <v>45634</v>
      </c>
      <c r="AJ10" s="70">
        <f t="shared" si="29"/>
        <v>45641</v>
      </c>
      <c r="AK10" s="70">
        <f t="shared" si="30"/>
        <v>45648</v>
      </c>
      <c r="AL10" s="97">
        <f t="shared" si="31"/>
        <v>45657</v>
      </c>
      <c r="AM10" s="101">
        <f t="shared" si="32"/>
        <v>45665</v>
      </c>
      <c r="AN10" s="70">
        <f t="shared" si="33"/>
        <v>45672</v>
      </c>
      <c r="AO10" s="70">
        <f t="shared" si="34"/>
        <v>45679</v>
      </c>
      <c r="AP10" s="97">
        <f t="shared" si="35"/>
        <v>45688</v>
      </c>
      <c r="AQ10" s="101">
        <f t="shared" si="36"/>
        <v>45696</v>
      </c>
      <c r="AR10" s="70">
        <f t="shared" si="37"/>
        <v>45703</v>
      </c>
      <c r="AS10" s="70">
        <f t="shared" si="38"/>
        <v>45710</v>
      </c>
      <c r="AT10" s="71">
        <f t="shared" si="39"/>
        <v>45716</v>
      </c>
    </row>
    <row r="11" spans="1:47" ht="18.600000000000001" customHeight="1" x14ac:dyDescent="0.25">
      <c r="A11" s="37"/>
      <c r="B11" s="78"/>
      <c r="C11" s="87" t="s">
        <v>92</v>
      </c>
      <c r="D11" s="90"/>
      <c r="E11" s="19">
        <f>EDATE($D$2,-$S$2)</f>
        <v>45505</v>
      </c>
      <c r="F11" s="18">
        <f>EOMONTH(E11,1)</f>
        <v>45565</v>
      </c>
      <c r="G11" s="72">
        <f t="shared" si="0"/>
        <v>45420</v>
      </c>
      <c r="H11" s="73">
        <f t="shared" si="1"/>
        <v>45427</v>
      </c>
      <c r="I11" s="73">
        <f t="shared" si="2"/>
        <v>45434</v>
      </c>
      <c r="J11" s="98">
        <f t="shared" si="3"/>
        <v>45443</v>
      </c>
      <c r="K11" s="102">
        <f t="shared" si="4"/>
        <v>45451</v>
      </c>
      <c r="L11" s="73">
        <f t="shared" si="5"/>
        <v>45458</v>
      </c>
      <c r="M11" s="73">
        <f t="shared" si="6"/>
        <v>45465</v>
      </c>
      <c r="N11" s="98">
        <f t="shared" si="7"/>
        <v>45473</v>
      </c>
      <c r="O11" s="102">
        <f t="shared" si="8"/>
        <v>45481</v>
      </c>
      <c r="P11" s="73">
        <f t="shared" si="9"/>
        <v>45488</v>
      </c>
      <c r="Q11" s="73">
        <f t="shared" si="10"/>
        <v>45495</v>
      </c>
      <c r="R11" s="98">
        <f t="shared" si="11"/>
        <v>45504</v>
      </c>
      <c r="S11" s="102">
        <f t="shared" si="12"/>
        <v>45512</v>
      </c>
      <c r="T11" s="73">
        <f t="shared" si="13"/>
        <v>45519</v>
      </c>
      <c r="U11" s="73">
        <f t="shared" si="14"/>
        <v>45526</v>
      </c>
      <c r="V11" s="98">
        <f t="shared" si="15"/>
        <v>45535</v>
      </c>
      <c r="W11" s="102">
        <f t="shared" si="16"/>
        <v>45543</v>
      </c>
      <c r="X11" s="73">
        <f t="shared" si="17"/>
        <v>45550</v>
      </c>
      <c r="Y11" s="73">
        <f t="shared" si="18"/>
        <v>45557</v>
      </c>
      <c r="Z11" s="98">
        <f t="shared" si="19"/>
        <v>45565</v>
      </c>
      <c r="AA11" s="102">
        <f t="shared" si="20"/>
        <v>45573</v>
      </c>
      <c r="AB11" s="73">
        <f t="shared" si="21"/>
        <v>45580</v>
      </c>
      <c r="AC11" s="73">
        <f t="shared" si="22"/>
        <v>45587</v>
      </c>
      <c r="AD11" s="98">
        <f t="shared" si="23"/>
        <v>45596</v>
      </c>
      <c r="AE11" s="102">
        <f t="shared" si="24"/>
        <v>45604</v>
      </c>
      <c r="AF11" s="73">
        <f t="shared" si="25"/>
        <v>45611</v>
      </c>
      <c r="AG11" s="73">
        <f t="shared" si="26"/>
        <v>45618</v>
      </c>
      <c r="AH11" s="98">
        <f t="shared" si="27"/>
        <v>45626</v>
      </c>
      <c r="AI11" s="102">
        <f t="shared" si="28"/>
        <v>45634</v>
      </c>
      <c r="AJ11" s="73">
        <f t="shared" si="29"/>
        <v>45641</v>
      </c>
      <c r="AK11" s="73">
        <f t="shared" si="30"/>
        <v>45648</v>
      </c>
      <c r="AL11" s="98">
        <f t="shared" si="31"/>
        <v>45657</v>
      </c>
      <c r="AM11" s="102">
        <f t="shared" si="32"/>
        <v>45665</v>
      </c>
      <c r="AN11" s="73">
        <f t="shared" si="33"/>
        <v>45672</v>
      </c>
      <c r="AO11" s="73">
        <f t="shared" si="34"/>
        <v>45679</v>
      </c>
      <c r="AP11" s="98">
        <f t="shared" si="35"/>
        <v>45688</v>
      </c>
      <c r="AQ11" s="102">
        <f t="shared" si="36"/>
        <v>45696</v>
      </c>
      <c r="AR11" s="73">
        <f t="shared" si="37"/>
        <v>45703</v>
      </c>
      <c r="AS11" s="73">
        <f t="shared" si="38"/>
        <v>45710</v>
      </c>
      <c r="AT11" s="74">
        <f t="shared" si="39"/>
        <v>45716</v>
      </c>
    </row>
    <row r="12" spans="1:47" ht="18.600000000000001" customHeight="1" x14ac:dyDescent="0.25">
      <c r="A12" s="37"/>
      <c r="B12" s="76" t="s">
        <v>90</v>
      </c>
      <c r="C12" s="81" t="s">
        <v>94</v>
      </c>
      <c r="D12" s="91"/>
      <c r="E12" s="82">
        <f>EDATE($D$2,-$K$2)</f>
        <v>45444</v>
      </c>
      <c r="F12" s="83">
        <f>EOMONTH(E12,0)</f>
        <v>45473</v>
      </c>
      <c r="G12" s="84">
        <f t="shared" si="0"/>
        <v>45420</v>
      </c>
      <c r="H12" s="85">
        <f t="shared" si="1"/>
        <v>45427</v>
      </c>
      <c r="I12" s="85">
        <f t="shared" si="2"/>
        <v>45434</v>
      </c>
      <c r="J12" s="99">
        <f t="shared" si="3"/>
        <v>45443</v>
      </c>
      <c r="K12" s="103">
        <f t="shared" si="4"/>
        <v>45451</v>
      </c>
      <c r="L12" s="85">
        <f t="shared" si="5"/>
        <v>45458</v>
      </c>
      <c r="M12" s="85">
        <f t="shared" si="6"/>
        <v>45465</v>
      </c>
      <c r="N12" s="99">
        <f t="shared" si="7"/>
        <v>45473</v>
      </c>
      <c r="O12" s="103">
        <f t="shared" si="8"/>
        <v>45481</v>
      </c>
      <c r="P12" s="85">
        <f t="shared" si="9"/>
        <v>45488</v>
      </c>
      <c r="Q12" s="85">
        <f t="shared" si="10"/>
        <v>45495</v>
      </c>
      <c r="R12" s="99">
        <f t="shared" si="11"/>
        <v>45504</v>
      </c>
      <c r="S12" s="103">
        <f t="shared" si="12"/>
        <v>45512</v>
      </c>
      <c r="T12" s="85">
        <f t="shared" si="13"/>
        <v>45519</v>
      </c>
      <c r="U12" s="85">
        <f t="shared" si="14"/>
        <v>45526</v>
      </c>
      <c r="V12" s="99">
        <f t="shared" si="15"/>
        <v>45535</v>
      </c>
      <c r="W12" s="103">
        <f t="shared" si="16"/>
        <v>45543</v>
      </c>
      <c r="X12" s="85">
        <f t="shared" si="17"/>
        <v>45550</v>
      </c>
      <c r="Y12" s="85">
        <f t="shared" si="18"/>
        <v>45557</v>
      </c>
      <c r="Z12" s="99">
        <f t="shared" si="19"/>
        <v>45565</v>
      </c>
      <c r="AA12" s="103">
        <f t="shared" si="20"/>
        <v>45573</v>
      </c>
      <c r="AB12" s="85">
        <f t="shared" si="21"/>
        <v>45580</v>
      </c>
      <c r="AC12" s="85">
        <f t="shared" si="22"/>
        <v>45587</v>
      </c>
      <c r="AD12" s="99">
        <f t="shared" si="23"/>
        <v>45596</v>
      </c>
      <c r="AE12" s="103">
        <f t="shared" si="24"/>
        <v>45604</v>
      </c>
      <c r="AF12" s="85">
        <f t="shared" si="25"/>
        <v>45611</v>
      </c>
      <c r="AG12" s="85">
        <f t="shared" si="26"/>
        <v>45618</v>
      </c>
      <c r="AH12" s="99">
        <f t="shared" si="27"/>
        <v>45626</v>
      </c>
      <c r="AI12" s="103">
        <f t="shared" si="28"/>
        <v>45634</v>
      </c>
      <c r="AJ12" s="85">
        <f t="shared" si="29"/>
        <v>45641</v>
      </c>
      <c r="AK12" s="85">
        <f t="shared" si="30"/>
        <v>45648</v>
      </c>
      <c r="AL12" s="99">
        <f t="shared" si="31"/>
        <v>45657</v>
      </c>
      <c r="AM12" s="103">
        <f t="shared" si="32"/>
        <v>45665</v>
      </c>
      <c r="AN12" s="85">
        <f t="shared" si="33"/>
        <v>45672</v>
      </c>
      <c r="AO12" s="85">
        <f t="shared" si="34"/>
        <v>45679</v>
      </c>
      <c r="AP12" s="99">
        <f t="shared" si="35"/>
        <v>45688</v>
      </c>
      <c r="AQ12" s="103">
        <f t="shared" si="36"/>
        <v>45696</v>
      </c>
      <c r="AR12" s="85">
        <f t="shared" si="37"/>
        <v>45703</v>
      </c>
      <c r="AS12" s="85">
        <f t="shared" si="38"/>
        <v>45710</v>
      </c>
      <c r="AT12" s="86">
        <f t="shared" si="39"/>
        <v>45716</v>
      </c>
    </row>
    <row r="13" spans="1:47" ht="18.600000000000001" customHeight="1" x14ac:dyDescent="0.25">
      <c r="A13" s="37"/>
      <c r="B13" s="76"/>
      <c r="C13" s="79" t="s">
        <v>96</v>
      </c>
      <c r="D13" s="88"/>
      <c r="E13" s="13">
        <f>EDATE($D$2,-$K$2)</f>
        <v>45444</v>
      </c>
      <c r="F13" s="18">
        <f>EOMONTH(E13,0)</f>
        <v>45473</v>
      </c>
      <c r="G13" s="69">
        <f t="shared" si="0"/>
        <v>45420</v>
      </c>
      <c r="H13" s="70">
        <f t="shared" si="1"/>
        <v>45427</v>
      </c>
      <c r="I13" s="70">
        <f t="shared" si="2"/>
        <v>45434</v>
      </c>
      <c r="J13" s="97">
        <f t="shared" si="3"/>
        <v>45443</v>
      </c>
      <c r="K13" s="101">
        <f t="shared" si="4"/>
        <v>45451</v>
      </c>
      <c r="L13" s="70">
        <f t="shared" si="5"/>
        <v>45458</v>
      </c>
      <c r="M13" s="70">
        <f t="shared" si="6"/>
        <v>45465</v>
      </c>
      <c r="N13" s="97">
        <f t="shared" si="7"/>
        <v>45473</v>
      </c>
      <c r="O13" s="101">
        <f t="shared" si="8"/>
        <v>45481</v>
      </c>
      <c r="P13" s="70">
        <f t="shared" si="9"/>
        <v>45488</v>
      </c>
      <c r="Q13" s="70">
        <f t="shared" si="10"/>
        <v>45495</v>
      </c>
      <c r="R13" s="97">
        <f t="shared" si="11"/>
        <v>45504</v>
      </c>
      <c r="S13" s="101">
        <f t="shared" si="12"/>
        <v>45512</v>
      </c>
      <c r="T13" s="70">
        <f t="shared" si="13"/>
        <v>45519</v>
      </c>
      <c r="U13" s="70">
        <f t="shared" si="14"/>
        <v>45526</v>
      </c>
      <c r="V13" s="97">
        <f t="shared" si="15"/>
        <v>45535</v>
      </c>
      <c r="W13" s="101">
        <f t="shared" si="16"/>
        <v>45543</v>
      </c>
      <c r="X13" s="70">
        <f t="shared" si="17"/>
        <v>45550</v>
      </c>
      <c r="Y13" s="70">
        <f t="shared" si="18"/>
        <v>45557</v>
      </c>
      <c r="Z13" s="97">
        <f t="shared" si="19"/>
        <v>45565</v>
      </c>
      <c r="AA13" s="101">
        <f t="shared" si="20"/>
        <v>45573</v>
      </c>
      <c r="AB13" s="70">
        <f t="shared" si="21"/>
        <v>45580</v>
      </c>
      <c r="AC13" s="70">
        <f t="shared" si="22"/>
        <v>45587</v>
      </c>
      <c r="AD13" s="97">
        <f t="shared" si="23"/>
        <v>45596</v>
      </c>
      <c r="AE13" s="101">
        <f t="shared" si="24"/>
        <v>45604</v>
      </c>
      <c r="AF13" s="70">
        <f t="shared" si="25"/>
        <v>45611</v>
      </c>
      <c r="AG13" s="70">
        <f t="shared" si="26"/>
        <v>45618</v>
      </c>
      <c r="AH13" s="97">
        <f t="shared" si="27"/>
        <v>45626</v>
      </c>
      <c r="AI13" s="101">
        <f t="shared" si="28"/>
        <v>45634</v>
      </c>
      <c r="AJ13" s="70">
        <f t="shared" si="29"/>
        <v>45641</v>
      </c>
      <c r="AK13" s="70">
        <f t="shared" si="30"/>
        <v>45648</v>
      </c>
      <c r="AL13" s="97">
        <f t="shared" si="31"/>
        <v>45657</v>
      </c>
      <c r="AM13" s="101">
        <f t="shared" si="32"/>
        <v>45665</v>
      </c>
      <c r="AN13" s="70">
        <f t="shared" si="33"/>
        <v>45672</v>
      </c>
      <c r="AO13" s="70">
        <f t="shared" si="34"/>
        <v>45679</v>
      </c>
      <c r="AP13" s="97">
        <f t="shared" si="35"/>
        <v>45688</v>
      </c>
      <c r="AQ13" s="101">
        <f t="shared" si="36"/>
        <v>45696</v>
      </c>
      <c r="AR13" s="70">
        <f t="shared" si="37"/>
        <v>45703</v>
      </c>
      <c r="AS13" s="70">
        <f t="shared" si="38"/>
        <v>45710</v>
      </c>
      <c r="AT13" s="71">
        <f t="shared" si="39"/>
        <v>45716</v>
      </c>
    </row>
    <row r="14" spans="1:47" ht="18.600000000000001" customHeight="1" x14ac:dyDescent="0.25">
      <c r="A14" s="37"/>
      <c r="B14" s="76"/>
      <c r="C14" s="79" t="s">
        <v>129</v>
      </c>
      <c r="D14" s="88"/>
      <c r="E14" s="13">
        <f>EDATE($D$2,-$G$2)</f>
        <v>45413</v>
      </c>
      <c r="F14" s="18">
        <f>EOMONTH(E14,1)</f>
        <v>45473</v>
      </c>
      <c r="G14" s="69">
        <f t="shared" si="0"/>
        <v>45420</v>
      </c>
      <c r="H14" s="70">
        <f t="shared" si="1"/>
        <v>45427</v>
      </c>
      <c r="I14" s="70">
        <f t="shared" si="2"/>
        <v>45434</v>
      </c>
      <c r="J14" s="97">
        <f t="shared" si="3"/>
        <v>45443</v>
      </c>
      <c r="K14" s="101">
        <f t="shared" si="4"/>
        <v>45451</v>
      </c>
      <c r="L14" s="70">
        <f t="shared" si="5"/>
        <v>45458</v>
      </c>
      <c r="M14" s="70">
        <f t="shared" si="6"/>
        <v>45465</v>
      </c>
      <c r="N14" s="97">
        <f t="shared" si="7"/>
        <v>45473</v>
      </c>
      <c r="O14" s="101">
        <f t="shared" si="8"/>
        <v>45481</v>
      </c>
      <c r="P14" s="70">
        <f t="shared" si="9"/>
        <v>45488</v>
      </c>
      <c r="Q14" s="70">
        <f t="shared" si="10"/>
        <v>45495</v>
      </c>
      <c r="R14" s="97">
        <f t="shared" si="11"/>
        <v>45504</v>
      </c>
      <c r="S14" s="101">
        <f t="shared" si="12"/>
        <v>45512</v>
      </c>
      <c r="T14" s="70">
        <f t="shared" si="13"/>
        <v>45519</v>
      </c>
      <c r="U14" s="70">
        <f t="shared" si="14"/>
        <v>45526</v>
      </c>
      <c r="V14" s="97">
        <f t="shared" si="15"/>
        <v>45535</v>
      </c>
      <c r="W14" s="101">
        <f t="shared" si="16"/>
        <v>45543</v>
      </c>
      <c r="X14" s="70">
        <f t="shared" si="17"/>
        <v>45550</v>
      </c>
      <c r="Y14" s="70">
        <f t="shared" si="18"/>
        <v>45557</v>
      </c>
      <c r="Z14" s="97">
        <f t="shared" si="19"/>
        <v>45565</v>
      </c>
      <c r="AA14" s="101">
        <f t="shared" si="20"/>
        <v>45573</v>
      </c>
      <c r="AB14" s="70">
        <f t="shared" si="21"/>
        <v>45580</v>
      </c>
      <c r="AC14" s="70">
        <f t="shared" si="22"/>
        <v>45587</v>
      </c>
      <c r="AD14" s="97">
        <f t="shared" si="23"/>
        <v>45596</v>
      </c>
      <c r="AE14" s="101">
        <f t="shared" si="24"/>
        <v>45604</v>
      </c>
      <c r="AF14" s="70">
        <f t="shared" si="25"/>
        <v>45611</v>
      </c>
      <c r="AG14" s="70">
        <f t="shared" si="26"/>
        <v>45618</v>
      </c>
      <c r="AH14" s="97">
        <f t="shared" si="27"/>
        <v>45626</v>
      </c>
      <c r="AI14" s="101">
        <f t="shared" si="28"/>
        <v>45634</v>
      </c>
      <c r="AJ14" s="70">
        <f t="shared" si="29"/>
        <v>45641</v>
      </c>
      <c r="AK14" s="70">
        <f t="shared" si="30"/>
        <v>45648</v>
      </c>
      <c r="AL14" s="97">
        <f t="shared" si="31"/>
        <v>45657</v>
      </c>
      <c r="AM14" s="101">
        <f t="shared" si="32"/>
        <v>45665</v>
      </c>
      <c r="AN14" s="70">
        <f t="shared" si="33"/>
        <v>45672</v>
      </c>
      <c r="AO14" s="70">
        <f t="shared" si="34"/>
        <v>45679</v>
      </c>
      <c r="AP14" s="97">
        <f t="shared" si="35"/>
        <v>45688</v>
      </c>
      <c r="AQ14" s="101">
        <f t="shared" si="36"/>
        <v>45696</v>
      </c>
      <c r="AR14" s="70">
        <f t="shared" si="37"/>
        <v>45703</v>
      </c>
      <c r="AS14" s="70">
        <f t="shared" si="38"/>
        <v>45710</v>
      </c>
      <c r="AT14" s="71">
        <f t="shared" si="39"/>
        <v>45716</v>
      </c>
    </row>
    <row r="15" spans="1:47" ht="18.600000000000001" customHeight="1" x14ac:dyDescent="0.25">
      <c r="A15" s="37"/>
      <c r="B15" s="78"/>
      <c r="C15" s="87" t="s">
        <v>95</v>
      </c>
      <c r="D15" s="90"/>
      <c r="E15" s="19">
        <f>EDATE($D$2,-5)</f>
        <v>45474</v>
      </c>
      <c r="F15" s="18">
        <f>EOMONTH(E15,0)</f>
        <v>45504</v>
      </c>
      <c r="G15" s="72">
        <f t="shared" si="0"/>
        <v>45420</v>
      </c>
      <c r="H15" s="73">
        <f t="shared" si="1"/>
        <v>45427</v>
      </c>
      <c r="I15" s="73">
        <f t="shared" si="2"/>
        <v>45434</v>
      </c>
      <c r="J15" s="98">
        <f t="shared" si="3"/>
        <v>45443</v>
      </c>
      <c r="K15" s="102">
        <f t="shared" si="4"/>
        <v>45451</v>
      </c>
      <c r="L15" s="73">
        <f t="shared" si="5"/>
        <v>45458</v>
      </c>
      <c r="M15" s="73">
        <f t="shared" si="6"/>
        <v>45465</v>
      </c>
      <c r="N15" s="98">
        <f t="shared" si="7"/>
        <v>45473</v>
      </c>
      <c r="O15" s="102">
        <f t="shared" si="8"/>
        <v>45481</v>
      </c>
      <c r="P15" s="73">
        <f t="shared" si="9"/>
        <v>45488</v>
      </c>
      <c r="Q15" s="73">
        <f t="shared" si="10"/>
        <v>45495</v>
      </c>
      <c r="R15" s="98">
        <f t="shared" si="11"/>
        <v>45504</v>
      </c>
      <c r="S15" s="102">
        <f t="shared" si="12"/>
        <v>45512</v>
      </c>
      <c r="T15" s="73">
        <f t="shared" si="13"/>
        <v>45519</v>
      </c>
      <c r="U15" s="73">
        <f t="shared" si="14"/>
        <v>45526</v>
      </c>
      <c r="V15" s="98">
        <f t="shared" si="15"/>
        <v>45535</v>
      </c>
      <c r="W15" s="102">
        <f t="shared" si="16"/>
        <v>45543</v>
      </c>
      <c r="X15" s="73">
        <f t="shared" si="17"/>
        <v>45550</v>
      </c>
      <c r="Y15" s="73">
        <f t="shared" si="18"/>
        <v>45557</v>
      </c>
      <c r="Z15" s="98">
        <f t="shared" si="19"/>
        <v>45565</v>
      </c>
      <c r="AA15" s="102">
        <f t="shared" si="20"/>
        <v>45573</v>
      </c>
      <c r="AB15" s="73">
        <f t="shared" si="21"/>
        <v>45580</v>
      </c>
      <c r="AC15" s="73">
        <f t="shared" si="22"/>
        <v>45587</v>
      </c>
      <c r="AD15" s="98">
        <f t="shared" si="23"/>
        <v>45596</v>
      </c>
      <c r="AE15" s="102">
        <f t="shared" si="24"/>
        <v>45604</v>
      </c>
      <c r="AF15" s="73">
        <f t="shared" si="25"/>
        <v>45611</v>
      </c>
      <c r="AG15" s="73">
        <f t="shared" si="26"/>
        <v>45618</v>
      </c>
      <c r="AH15" s="98">
        <f t="shared" si="27"/>
        <v>45626</v>
      </c>
      <c r="AI15" s="102">
        <f t="shared" si="28"/>
        <v>45634</v>
      </c>
      <c r="AJ15" s="73">
        <f t="shared" si="29"/>
        <v>45641</v>
      </c>
      <c r="AK15" s="73">
        <f t="shared" si="30"/>
        <v>45648</v>
      </c>
      <c r="AL15" s="98">
        <f t="shared" si="31"/>
        <v>45657</v>
      </c>
      <c r="AM15" s="102">
        <f t="shared" si="32"/>
        <v>45665</v>
      </c>
      <c r="AN15" s="73">
        <f t="shared" si="33"/>
        <v>45672</v>
      </c>
      <c r="AO15" s="73">
        <f t="shared" si="34"/>
        <v>45679</v>
      </c>
      <c r="AP15" s="98">
        <f t="shared" si="35"/>
        <v>45688</v>
      </c>
      <c r="AQ15" s="102">
        <f t="shared" si="36"/>
        <v>45696</v>
      </c>
      <c r="AR15" s="73">
        <f t="shared" si="37"/>
        <v>45703</v>
      </c>
      <c r="AS15" s="73">
        <f t="shared" si="38"/>
        <v>45710</v>
      </c>
      <c r="AT15" s="74">
        <f t="shared" si="39"/>
        <v>45716</v>
      </c>
    </row>
    <row r="16" spans="1:47" ht="18.600000000000001" customHeight="1" x14ac:dyDescent="0.25">
      <c r="A16" s="37"/>
      <c r="B16" s="76" t="s">
        <v>117</v>
      </c>
      <c r="C16" s="81" t="s">
        <v>97</v>
      </c>
      <c r="D16" s="88"/>
      <c r="E16" s="82">
        <f>EDATE($D$2,-2)</f>
        <v>45566</v>
      </c>
      <c r="F16" s="83">
        <f>EOMONTH(E16,0)</f>
        <v>45596</v>
      </c>
      <c r="G16" s="84">
        <f t="shared" si="0"/>
        <v>45420</v>
      </c>
      <c r="H16" s="85">
        <f t="shared" si="1"/>
        <v>45427</v>
      </c>
      <c r="I16" s="85">
        <f t="shared" si="2"/>
        <v>45434</v>
      </c>
      <c r="J16" s="99">
        <f t="shared" si="3"/>
        <v>45443</v>
      </c>
      <c r="K16" s="103">
        <f t="shared" si="4"/>
        <v>45451</v>
      </c>
      <c r="L16" s="85">
        <f t="shared" si="5"/>
        <v>45458</v>
      </c>
      <c r="M16" s="85">
        <f t="shared" si="6"/>
        <v>45465</v>
      </c>
      <c r="N16" s="99">
        <f t="shared" si="7"/>
        <v>45473</v>
      </c>
      <c r="O16" s="103">
        <f t="shared" si="8"/>
        <v>45481</v>
      </c>
      <c r="P16" s="85">
        <f t="shared" si="9"/>
        <v>45488</v>
      </c>
      <c r="Q16" s="85">
        <f t="shared" si="10"/>
        <v>45495</v>
      </c>
      <c r="R16" s="99">
        <f t="shared" si="11"/>
        <v>45504</v>
      </c>
      <c r="S16" s="103">
        <f t="shared" si="12"/>
        <v>45512</v>
      </c>
      <c r="T16" s="85">
        <f t="shared" si="13"/>
        <v>45519</v>
      </c>
      <c r="U16" s="85">
        <f t="shared" si="14"/>
        <v>45526</v>
      </c>
      <c r="V16" s="99">
        <f t="shared" si="15"/>
        <v>45535</v>
      </c>
      <c r="W16" s="103">
        <f t="shared" si="16"/>
        <v>45543</v>
      </c>
      <c r="X16" s="85">
        <f t="shared" si="17"/>
        <v>45550</v>
      </c>
      <c r="Y16" s="85">
        <f t="shared" si="18"/>
        <v>45557</v>
      </c>
      <c r="Z16" s="99">
        <f t="shared" si="19"/>
        <v>45565</v>
      </c>
      <c r="AA16" s="103">
        <f t="shared" si="20"/>
        <v>45573</v>
      </c>
      <c r="AB16" s="85">
        <f t="shared" si="21"/>
        <v>45580</v>
      </c>
      <c r="AC16" s="85">
        <f t="shared" si="22"/>
        <v>45587</v>
      </c>
      <c r="AD16" s="99">
        <f t="shared" si="23"/>
        <v>45596</v>
      </c>
      <c r="AE16" s="103">
        <f t="shared" si="24"/>
        <v>45604</v>
      </c>
      <c r="AF16" s="85">
        <f t="shared" si="25"/>
        <v>45611</v>
      </c>
      <c r="AG16" s="85">
        <f t="shared" si="26"/>
        <v>45618</v>
      </c>
      <c r="AH16" s="99">
        <f t="shared" si="27"/>
        <v>45626</v>
      </c>
      <c r="AI16" s="103">
        <f t="shared" si="28"/>
        <v>45634</v>
      </c>
      <c r="AJ16" s="85">
        <f t="shared" si="29"/>
        <v>45641</v>
      </c>
      <c r="AK16" s="85">
        <f t="shared" si="30"/>
        <v>45648</v>
      </c>
      <c r="AL16" s="99">
        <f t="shared" si="31"/>
        <v>45657</v>
      </c>
      <c r="AM16" s="103">
        <f t="shared" si="32"/>
        <v>45665</v>
      </c>
      <c r="AN16" s="85">
        <f t="shared" si="33"/>
        <v>45672</v>
      </c>
      <c r="AO16" s="85">
        <f t="shared" si="34"/>
        <v>45679</v>
      </c>
      <c r="AP16" s="99">
        <f t="shared" si="35"/>
        <v>45688</v>
      </c>
      <c r="AQ16" s="103">
        <f t="shared" si="36"/>
        <v>45696</v>
      </c>
      <c r="AR16" s="85">
        <f t="shared" si="37"/>
        <v>45703</v>
      </c>
      <c r="AS16" s="85">
        <f t="shared" si="38"/>
        <v>45710</v>
      </c>
      <c r="AT16" s="86">
        <f t="shared" si="39"/>
        <v>45716</v>
      </c>
    </row>
    <row r="17" spans="1:46" ht="18.600000000000001" customHeight="1" x14ac:dyDescent="0.25">
      <c r="A17" s="37"/>
      <c r="B17" s="76"/>
      <c r="C17" s="79" t="s">
        <v>98</v>
      </c>
      <c r="D17" s="88"/>
      <c r="E17" s="13">
        <f>EDATE($D$2,-2)</f>
        <v>45566</v>
      </c>
      <c r="F17" s="18">
        <f t="shared" ref="F17:F20" si="40">EOMONTH(E17,0)</f>
        <v>45596</v>
      </c>
      <c r="G17" s="69">
        <f t="shared" si="0"/>
        <v>45420</v>
      </c>
      <c r="H17" s="70">
        <f t="shared" si="1"/>
        <v>45427</v>
      </c>
      <c r="I17" s="70">
        <f t="shared" si="2"/>
        <v>45434</v>
      </c>
      <c r="J17" s="97">
        <f t="shared" si="3"/>
        <v>45443</v>
      </c>
      <c r="K17" s="101">
        <f t="shared" si="4"/>
        <v>45451</v>
      </c>
      <c r="L17" s="70">
        <f t="shared" si="5"/>
        <v>45458</v>
      </c>
      <c r="M17" s="70">
        <f t="shared" si="6"/>
        <v>45465</v>
      </c>
      <c r="N17" s="97">
        <f t="shared" si="7"/>
        <v>45473</v>
      </c>
      <c r="O17" s="101">
        <f t="shared" si="8"/>
        <v>45481</v>
      </c>
      <c r="P17" s="70">
        <f t="shared" si="9"/>
        <v>45488</v>
      </c>
      <c r="Q17" s="70">
        <f t="shared" si="10"/>
        <v>45495</v>
      </c>
      <c r="R17" s="97">
        <f t="shared" si="11"/>
        <v>45504</v>
      </c>
      <c r="S17" s="101">
        <f t="shared" si="12"/>
        <v>45512</v>
      </c>
      <c r="T17" s="70">
        <f t="shared" si="13"/>
        <v>45519</v>
      </c>
      <c r="U17" s="70">
        <f t="shared" si="14"/>
        <v>45526</v>
      </c>
      <c r="V17" s="97">
        <f t="shared" si="15"/>
        <v>45535</v>
      </c>
      <c r="W17" s="101">
        <f t="shared" si="16"/>
        <v>45543</v>
      </c>
      <c r="X17" s="70">
        <f t="shared" si="17"/>
        <v>45550</v>
      </c>
      <c r="Y17" s="70">
        <f t="shared" si="18"/>
        <v>45557</v>
      </c>
      <c r="Z17" s="97">
        <f t="shared" si="19"/>
        <v>45565</v>
      </c>
      <c r="AA17" s="101">
        <f t="shared" si="20"/>
        <v>45573</v>
      </c>
      <c r="AB17" s="70">
        <f t="shared" si="21"/>
        <v>45580</v>
      </c>
      <c r="AC17" s="70">
        <f t="shared" si="22"/>
        <v>45587</v>
      </c>
      <c r="AD17" s="97">
        <f t="shared" si="23"/>
        <v>45596</v>
      </c>
      <c r="AE17" s="101">
        <f t="shared" si="24"/>
        <v>45604</v>
      </c>
      <c r="AF17" s="70">
        <f t="shared" si="25"/>
        <v>45611</v>
      </c>
      <c r="AG17" s="70">
        <f t="shared" si="26"/>
        <v>45618</v>
      </c>
      <c r="AH17" s="97">
        <f t="shared" si="27"/>
        <v>45626</v>
      </c>
      <c r="AI17" s="101">
        <f t="shared" si="28"/>
        <v>45634</v>
      </c>
      <c r="AJ17" s="70">
        <f t="shared" si="29"/>
        <v>45641</v>
      </c>
      <c r="AK17" s="70">
        <f t="shared" si="30"/>
        <v>45648</v>
      </c>
      <c r="AL17" s="97">
        <f t="shared" si="31"/>
        <v>45657</v>
      </c>
      <c r="AM17" s="101">
        <f t="shared" si="32"/>
        <v>45665</v>
      </c>
      <c r="AN17" s="70">
        <f t="shared" si="33"/>
        <v>45672</v>
      </c>
      <c r="AO17" s="70">
        <f t="shared" si="34"/>
        <v>45679</v>
      </c>
      <c r="AP17" s="97">
        <f t="shared" si="35"/>
        <v>45688</v>
      </c>
      <c r="AQ17" s="101">
        <f t="shared" si="36"/>
        <v>45696</v>
      </c>
      <c r="AR17" s="70">
        <f t="shared" si="37"/>
        <v>45703</v>
      </c>
      <c r="AS17" s="70">
        <f t="shared" si="38"/>
        <v>45710</v>
      </c>
      <c r="AT17" s="71">
        <f t="shared" si="39"/>
        <v>45716</v>
      </c>
    </row>
    <row r="18" spans="1:46" ht="18.600000000000001" customHeight="1" x14ac:dyDescent="0.25">
      <c r="A18" s="37"/>
      <c r="B18" s="76"/>
      <c r="C18" s="79" t="s">
        <v>99</v>
      </c>
      <c r="D18" s="88"/>
      <c r="E18" s="13">
        <f>EDATE($D$2,-2)</f>
        <v>45566</v>
      </c>
      <c r="F18" s="18">
        <f>EOMONTH(E18,1)</f>
        <v>45626</v>
      </c>
      <c r="G18" s="69">
        <f t="shared" si="0"/>
        <v>45420</v>
      </c>
      <c r="H18" s="70">
        <f t="shared" si="1"/>
        <v>45427</v>
      </c>
      <c r="I18" s="70">
        <f t="shared" si="2"/>
        <v>45434</v>
      </c>
      <c r="J18" s="97">
        <f t="shared" si="3"/>
        <v>45443</v>
      </c>
      <c r="K18" s="101">
        <f t="shared" si="4"/>
        <v>45451</v>
      </c>
      <c r="L18" s="70">
        <f t="shared" si="5"/>
        <v>45458</v>
      </c>
      <c r="M18" s="70">
        <f t="shared" si="6"/>
        <v>45465</v>
      </c>
      <c r="N18" s="97">
        <f t="shared" si="7"/>
        <v>45473</v>
      </c>
      <c r="O18" s="101">
        <f t="shared" si="8"/>
        <v>45481</v>
      </c>
      <c r="P18" s="70">
        <f t="shared" si="9"/>
        <v>45488</v>
      </c>
      <c r="Q18" s="70">
        <f t="shared" si="10"/>
        <v>45495</v>
      </c>
      <c r="R18" s="97">
        <f t="shared" si="11"/>
        <v>45504</v>
      </c>
      <c r="S18" s="101">
        <f t="shared" si="12"/>
        <v>45512</v>
      </c>
      <c r="T18" s="70">
        <f t="shared" si="13"/>
        <v>45519</v>
      </c>
      <c r="U18" s="70">
        <f t="shared" si="14"/>
        <v>45526</v>
      </c>
      <c r="V18" s="97">
        <f t="shared" si="15"/>
        <v>45535</v>
      </c>
      <c r="W18" s="101">
        <f t="shared" si="16"/>
        <v>45543</v>
      </c>
      <c r="X18" s="70">
        <f t="shared" si="17"/>
        <v>45550</v>
      </c>
      <c r="Y18" s="70">
        <f t="shared" si="18"/>
        <v>45557</v>
      </c>
      <c r="Z18" s="97">
        <f t="shared" si="19"/>
        <v>45565</v>
      </c>
      <c r="AA18" s="101">
        <f t="shared" si="20"/>
        <v>45573</v>
      </c>
      <c r="AB18" s="70">
        <f t="shared" si="21"/>
        <v>45580</v>
      </c>
      <c r="AC18" s="70">
        <f t="shared" si="22"/>
        <v>45587</v>
      </c>
      <c r="AD18" s="97">
        <f t="shared" si="23"/>
        <v>45596</v>
      </c>
      <c r="AE18" s="101">
        <f t="shared" si="24"/>
        <v>45604</v>
      </c>
      <c r="AF18" s="70">
        <f t="shared" si="25"/>
        <v>45611</v>
      </c>
      <c r="AG18" s="70">
        <f t="shared" si="26"/>
        <v>45618</v>
      </c>
      <c r="AH18" s="97">
        <f t="shared" si="27"/>
        <v>45626</v>
      </c>
      <c r="AI18" s="101">
        <f t="shared" si="28"/>
        <v>45634</v>
      </c>
      <c r="AJ18" s="70">
        <f t="shared" si="29"/>
        <v>45641</v>
      </c>
      <c r="AK18" s="70">
        <f t="shared" si="30"/>
        <v>45648</v>
      </c>
      <c r="AL18" s="97">
        <f t="shared" si="31"/>
        <v>45657</v>
      </c>
      <c r="AM18" s="101">
        <f t="shared" si="32"/>
        <v>45665</v>
      </c>
      <c r="AN18" s="70">
        <f t="shared" si="33"/>
        <v>45672</v>
      </c>
      <c r="AO18" s="70">
        <f t="shared" si="34"/>
        <v>45679</v>
      </c>
      <c r="AP18" s="97">
        <f t="shared" si="35"/>
        <v>45688</v>
      </c>
      <c r="AQ18" s="101">
        <f t="shared" si="36"/>
        <v>45696</v>
      </c>
      <c r="AR18" s="70">
        <f t="shared" si="37"/>
        <v>45703</v>
      </c>
      <c r="AS18" s="70">
        <f t="shared" si="38"/>
        <v>45710</v>
      </c>
      <c r="AT18" s="71">
        <f t="shared" si="39"/>
        <v>45716</v>
      </c>
    </row>
    <row r="19" spans="1:46" ht="18.600000000000001" customHeight="1" x14ac:dyDescent="0.25">
      <c r="A19" s="37"/>
      <c r="B19" s="76"/>
      <c r="C19" s="79" t="s">
        <v>100</v>
      </c>
      <c r="D19" s="88"/>
      <c r="E19" s="13">
        <f>EDATE($D$2,-1)</f>
        <v>45597</v>
      </c>
      <c r="F19" s="18">
        <f>EOMONTH(E19,0)+15</f>
        <v>45641</v>
      </c>
      <c r="G19" s="69">
        <f t="shared" si="0"/>
        <v>45420</v>
      </c>
      <c r="H19" s="70">
        <f t="shared" si="1"/>
        <v>45427</v>
      </c>
      <c r="I19" s="70">
        <f t="shared" si="2"/>
        <v>45434</v>
      </c>
      <c r="J19" s="97">
        <f t="shared" si="3"/>
        <v>45443</v>
      </c>
      <c r="K19" s="101">
        <f t="shared" si="4"/>
        <v>45451</v>
      </c>
      <c r="L19" s="70">
        <f t="shared" si="5"/>
        <v>45458</v>
      </c>
      <c r="M19" s="70">
        <f t="shared" si="6"/>
        <v>45465</v>
      </c>
      <c r="N19" s="97">
        <f t="shared" si="7"/>
        <v>45473</v>
      </c>
      <c r="O19" s="101">
        <f t="shared" si="8"/>
        <v>45481</v>
      </c>
      <c r="P19" s="70">
        <f t="shared" si="9"/>
        <v>45488</v>
      </c>
      <c r="Q19" s="70">
        <f t="shared" si="10"/>
        <v>45495</v>
      </c>
      <c r="R19" s="97">
        <f t="shared" si="11"/>
        <v>45504</v>
      </c>
      <c r="S19" s="101">
        <f t="shared" si="12"/>
        <v>45512</v>
      </c>
      <c r="T19" s="70">
        <f t="shared" si="13"/>
        <v>45519</v>
      </c>
      <c r="U19" s="70">
        <f t="shared" si="14"/>
        <v>45526</v>
      </c>
      <c r="V19" s="97">
        <f t="shared" si="15"/>
        <v>45535</v>
      </c>
      <c r="W19" s="101">
        <f t="shared" si="16"/>
        <v>45543</v>
      </c>
      <c r="X19" s="70">
        <f t="shared" si="17"/>
        <v>45550</v>
      </c>
      <c r="Y19" s="70">
        <f t="shared" si="18"/>
        <v>45557</v>
      </c>
      <c r="Z19" s="97">
        <f t="shared" si="19"/>
        <v>45565</v>
      </c>
      <c r="AA19" s="101">
        <f t="shared" si="20"/>
        <v>45573</v>
      </c>
      <c r="AB19" s="70">
        <f t="shared" si="21"/>
        <v>45580</v>
      </c>
      <c r="AC19" s="70">
        <f t="shared" si="22"/>
        <v>45587</v>
      </c>
      <c r="AD19" s="97">
        <f t="shared" si="23"/>
        <v>45596</v>
      </c>
      <c r="AE19" s="101">
        <f t="shared" si="24"/>
        <v>45604</v>
      </c>
      <c r="AF19" s="70">
        <f t="shared" si="25"/>
        <v>45611</v>
      </c>
      <c r="AG19" s="70">
        <f t="shared" si="26"/>
        <v>45618</v>
      </c>
      <c r="AH19" s="97">
        <f t="shared" si="27"/>
        <v>45626</v>
      </c>
      <c r="AI19" s="101">
        <f t="shared" si="28"/>
        <v>45634</v>
      </c>
      <c r="AJ19" s="70">
        <f t="shared" si="29"/>
        <v>45641</v>
      </c>
      <c r="AK19" s="70">
        <f t="shared" si="30"/>
        <v>45648</v>
      </c>
      <c r="AL19" s="97">
        <f t="shared" si="31"/>
        <v>45657</v>
      </c>
      <c r="AM19" s="101">
        <f t="shared" si="32"/>
        <v>45665</v>
      </c>
      <c r="AN19" s="70">
        <f t="shared" si="33"/>
        <v>45672</v>
      </c>
      <c r="AO19" s="70">
        <f t="shared" si="34"/>
        <v>45679</v>
      </c>
      <c r="AP19" s="97">
        <f t="shared" si="35"/>
        <v>45688</v>
      </c>
      <c r="AQ19" s="101">
        <f t="shared" si="36"/>
        <v>45696</v>
      </c>
      <c r="AR19" s="70">
        <f t="shared" si="37"/>
        <v>45703</v>
      </c>
      <c r="AS19" s="70">
        <f t="shared" si="38"/>
        <v>45710</v>
      </c>
      <c r="AT19" s="71">
        <f t="shared" si="39"/>
        <v>45716</v>
      </c>
    </row>
    <row r="20" spans="1:46" ht="18.600000000000001" customHeight="1" x14ac:dyDescent="0.25">
      <c r="A20" s="62"/>
      <c r="B20" s="77"/>
      <c r="C20" s="87" t="s">
        <v>101</v>
      </c>
      <c r="D20" s="90"/>
      <c r="E20" s="19">
        <f>EDATE($D$2,-1)</f>
        <v>45597</v>
      </c>
      <c r="F20" s="18">
        <f t="shared" si="40"/>
        <v>45626</v>
      </c>
      <c r="G20" s="72">
        <f t="shared" si="0"/>
        <v>45420</v>
      </c>
      <c r="H20" s="73">
        <f t="shared" si="1"/>
        <v>45427</v>
      </c>
      <c r="I20" s="73">
        <f t="shared" si="2"/>
        <v>45434</v>
      </c>
      <c r="J20" s="98">
        <f t="shared" si="3"/>
        <v>45443</v>
      </c>
      <c r="K20" s="102">
        <f t="shared" si="4"/>
        <v>45451</v>
      </c>
      <c r="L20" s="73">
        <f t="shared" si="5"/>
        <v>45458</v>
      </c>
      <c r="M20" s="73">
        <f t="shared" si="6"/>
        <v>45465</v>
      </c>
      <c r="N20" s="98">
        <f t="shared" si="7"/>
        <v>45473</v>
      </c>
      <c r="O20" s="102">
        <f t="shared" si="8"/>
        <v>45481</v>
      </c>
      <c r="P20" s="73">
        <f t="shared" si="9"/>
        <v>45488</v>
      </c>
      <c r="Q20" s="73">
        <f t="shared" si="10"/>
        <v>45495</v>
      </c>
      <c r="R20" s="98">
        <f t="shared" si="11"/>
        <v>45504</v>
      </c>
      <c r="S20" s="102">
        <f t="shared" si="12"/>
        <v>45512</v>
      </c>
      <c r="T20" s="73">
        <f t="shared" si="13"/>
        <v>45519</v>
      </c>
      <c r="U20" s="73">
        <f t="shared" si="14"/>
        <v>45526</v>
      </c>
      <c r="V20" s="98">
        <f t="shared" si="15"/>
        <v>45535</v>
      </c>
      <c r="W20" s="102">
        <f t="shared" si="16"/>
        <v>45543</v>
      </c>
      <c r="X20" s="73">
        <f t="shared" si="17"/>
        <v>45550</v>
      </c>
      <c r="Y20" s="73">
        <f t="shared" si="18"/>
        <v>45557</v>
      </c>
      <c r="Z20" s="98">
        <f t="shared" si="19"/>
        <v>45565</v>
      </c>
      <c r="AA20" s="102">
        <f t="shared" si="20"/>
        <v>45573</v>
      </c>
      <c r="AB20" s="73">
        <f t="shared" si="21"/>
        <v>45580</v>
      </c>
      <c r="AC20" s="73">
        <f t="shared" si="22"/>
        <v>45587</v>
      </c>
      <c r="AD20" s="98">
        <f t="shared" si="23"/>
        <v>45596</v>
      </c>
      <c r="AE20" s="102">
        <f t="shared" si="24"/>
        <v>45604</v>
      </c>
      <c r="AF20" s="73">
        <f t="shared" si="25"/>
        <v>45611</v>
      </c>
      <c r="AG20" s="73">
        <f t="shared" si="26"/>
        <v>45618</v>
      </c>
      <c r="AH20" s="98">
        <f t="shared" si="27"/>
        <v>45626</v>
      </c>
      <c r="AI20" s="102">
        <f t="shared" si="28"/>
        <v>45634</v>
      </c>
      <c r="AJ20" s="73">
        <f t="shared" si="29"/>
        <v>45641</v>
      </c>
      <c r="AK20" s="73">
        <f t="shared" si="30"/>
        <v>45648</v>
      </c>
      <c r="AL20" s="98">
        <f t="shared" si="31"/>
        <v>45657</v>
      </c>
      <c r="AM20" s="102">
        <f t="shared" si="32"/>
        <v>45665</v>
      </c>
      <c r="AN20" s="73">
        <f t="shared" si="33"/>
        <v>45672</v>
      </c>
      <c r="AO20" s="73">
        <f t="shared" si="34"/>
        <v>45679</v>
      </c>
      <c r="AP20" s="98">
        <f t="shared" si="35"/>
        <v>45688</v>
      </c>
      <c r="AQ20" s="102">
        <f t="shared" si="36"/>
        <v>45696</v>
      </c>
      <c r="AR20" s="73">
        <f t="shared" si="37"/>
        <v>45703</v>
      </c>
      <c r="AS20" s="73">
        <f t="shared" si="38"/>
        <v>45710</v>
      </c>
      <c r="AT20" s="74">
        <f t="shared" si="39"/>
        <v>45716</v>
      </c>
    </row>
    <row r="21" spans="1:46" ht="18.600000000000001" customHeight="1" x14ac:dyDescent="0.25">
      <c r="A21" s="63" t="s">
        <v>108</v>
      </c>
      <c r="B21" s="75" t="s">
        <v>128</v>
      </c>
      <c r="C21" s="81" t="s">
        <v>102</v>
      </c>
      <c r="D21" s="88"/>
      <c r="E21" s="82">
        <f>EDATE($D$2,-$G$2)</f>
        <v>45413</v>
      </c>
      <c r="F21" s="83">
        <f>EOMONTH(E21,1)</f>
        <v>45473</v>
      </c>
      <c r="G21" s="84">
        <f t="shared" si="0"/>
        <v>45420</v>
      </c>
      <c r="H21" s="85">
        <f t="shared" si="1"/>
        <v>45427</v>
      </c>
      <c r="I21" s="85">
        <f t="shared" si="2"/>
        <v>45434</v>
      </c>
      <c r="J21" s="99">
        <f t="shared" si="3"/>
        <v>45443</v>
      </c>
      <c r="K21" s="103">
        <f t="shared" si="4"/>
        <v>45451</v>
      </c>
      <c r="L21" s="85">
        <f t="shared" si="5"/>
        <v>45458</v>
      </c>
      <c r="M21" s="85">
        <f t="shared" si="6"/>
        <v>45465</v>
      </c>
      <c r="N21" s="99">
        <f t="shared" si="7"/>
        <v>45473</v>
      </c>
      <c r="O21" s="103">
        <f t="shared" si="8"/>
        <v>45481</v>
      </c>
      <c r="P21" s="85">
        <f t="shared" si="9"/>
        <v>45488</v>
      </c>
      <c r="Q21" s="85">
        <f t="shared" si="10"/>
        <v>45495</v>
      </c>
      <c r="R21" s="99">
        <f t="shared" si="11"/>
        <v>45504</v>
      </c>
      <c r="S21" s="103">
        <f t="shared" si="12"/>
        <v>45512</v>
      </c>
      <c r="T21" s="85">
        <f t="shared" si="13"/>
        <v>45519</v>
      </c>
      <c r="U21" s="85">
        <f t="shared" si="14"/>
        <v>45526</v>
      </c>
      <c r="V21" s="99">
        <f t="shared" si="15"/>
        <v>45535</v>
      </c>
      <c r="W21" s="103">
        <f t="shared" si="16"/>
        <v>45543</v>
      </c>
      <c r="X21" s="85">
        <f t="shared" si="17"/>
        <v>45550</v>
      </c>
      <c r="Y21" s="85">
        <f t="shared" si="18"/>
        <v>45557</v>
      </c>
      <c r="Z21" s="99">
        <f t="shared" si="19"/>
        <v>45565</v>
      </c>
      <c r="AA21" s="103">
        <f t="shared" si="20"/>
        <v>45573</v>
      </c>
      <c r="AB21" s="85">
        <f t="shared" si="21"/>
        <v>45580</v>
      </c>
      <c r="AC21" s="85">
        <f t="shared" si="22"/>
        <v>45587</v>
      </c>
      <c r="AD21" s="99">
        <f t="shared" si="23"/>
        <v>45596</v>
      </c>
      <c r="AE21" s="103">
        <f t="shared" si="24"/>
        <v>45604</v>
      </c>
      <c r="AF21" s="85">
        <f t="shared" si="25"/>
        <v>45611</v>
      </c>
      <c r="AG21" s="85">
        <f t="shared" si="26"/>
        <v>45618</v>
      </c>
      <c r="AH21" s="99">
        <f t="shared" si="27"/>
        <v>45626</v>
      </c>
      <c r="AI21" s="103">
        <f t="shared" si="28"/>
        <v>45634</v>
      </c>
      <c r="AJ21" s="85">
        <f t="shared" si="29"/>
        <v>45641</v>
      </c>
      <c r="AK21" s="85">
        <f t="shared" si="30"/>
        <v>45648</v>
      </c>
      <c r="AL21" s="99">
        <f t="shared" si="31"/>
        <v>45657</v>
      </c>
      <c r="AM21" s="103">
        <f t="shared" si="32"/>
        <v>45665</v>
      </c>
      <c r="AN21" s="85">
        <f t="shared" si="33"/>
        <v>45672</v>
      </c>
      <c r="AO21" s="85">
        <f t="shared" si="34"/>
        <v>45679</v>
      </c>
      <c r="AP21" s="99">
        <f t="shared" si="35"/>
        <v>45688</v>
      </c>
      <c r="AQ21" s="103">
        <f t="shared" si="36"/>
        <v>45696</v>
      </c>
      <c r="AR21" s="85">
        <f t="shared" si="37"/>
        <v>45703</v>
      </c>
      <c r="AS21" s="85">
        <f t="shared" si="38"/>
        <v>45710</v>
      </c>
      <c r="AT21" s="86">
        <f t="shared" si="39"/>
        <v>45716</v>
      </c>
    </row>
    <row r="22" spans="1:46" ht="18.600000000000001" customHeight="1" x14ac:dyDescent="0.25">
      <c r="A22" s="38"/>
      <c r="B22" s="76"/>
      <c r="C22" s="79" t="s">
        <v>7</v>
      </c>
      <c r="D22" s="88"/>
      <c r="E22" s="13">
        <f>EDATE($D$2,-6)</f>
        <v>45444</v>
      </c>
      <c r="F22" s="18">
        <f>EOMONTH(E22,0)</f>
        <v>45473</v>
      </c>
      <c r="G22" s="69">
        <f t="shared" si="0"/>
        <v>45420</v>
      </c>
      <c r="H22" s="70">
        <f t="shared" si="1"/>
        <v>45427</v>
      </c>
      <c r="I22" s="70">
        <f t="shared" si="2"/>
        <v>45434</v>
      </c>
      <c r="J22" s="97">
        <f t="shared" si="3"/>
        <v>45443</v>
      </c>
      <c r="K22" s="101">
        <f t="shared" si="4"/>
        <v>45451</v>
      </c>
      <c r="L22" s="70">
        <f t="shared" si="5"/>
        <v>45458</v>
      </c>
      <c r="M22" s="70">
        <f t="shared" si="6"/>
        <v>45465</v>
      </c>
      <c r="N22" s="97">
        <f t="shared" si="7"/>
        <v>45473</v>
      </c>
      <c r="O22" s="101">
        <f t="shared" si="8"/>
        <v>45481</v>
      </c>
      <c r="P22" s="70">
        <f t="shared" si="9"/>
        <v>45488</v>
      </c>
      <c r="Q22" s="70">
        <f t="shared" si="10"/>
        <v>45495</v>
      </c>
      <c r="R22" s="97">
        <f t="shared" si="11"/>
        <v>45504</v>
      </c>
      <c r="S22" s="101">
        <f t="shared" si="12"/>
        <v>45512</v>
      </c>
      <c r="T22" s="70">
        <f t="shared" si="13"/>
        <v>45519</v>
      </c>
      <c r="U22" s="70">
        <f t="shared" si="14"/>
        <v>45526</v>
      </c>
      <c r="V22" s="97">
        <f t="shared" si="15"/>
        <v>45535</v>
      </c>
      <c r="W22" s="101">
        <f t="shared" si="16"/>
        <v>45543</v>
      </c>
      <c r="X22" s="70">
        <f t="shared" si="17"/>
        <v>45550</v>
      </c>
      <c r="Y22" s="70">
        <f t="shared" si="18"/>
        <v>45557</v>
      </c>
      <c r="Z22" s="97">
        <f t="shared" si="19"/>
        <v>45565</v>
      </c>
      <c r="AA22" s="101">
        <f t="shared" si="20"/>
        <v>45573</v>
      </c>
      <c r="AB22" s="70">
        <f t="shared" si="21"/>
        <v>45580</v>
      </c>
      <c r="AC22" s="70">
        <f t="shared" si="22"/>
        <v>45587</v>
      </c>
      <c r="AD22" s="97">
        <f t="shared" si="23"/>
        <v>45596</v>
      </c>
      <c r="AE22" s="101">
        <f t="shared" si="24"/>
        <v>45604</v>
      </c>
      <c r="AF22" s="70">
        <f t="shared" si="25"/>
        <v>45611</v>
      </c>
      <c r="AG22" s="70">
        <f t="shared" si="26"/>
        <v>45618</v>
      </c>
      <c r="AH22" s="97">
        <f t="shared" si="27"/>
        <v>45626</v>
      </c>
      <c r="AI22" s="101">
        <f t="shared" si="28"/>
        <v>45634</v>
      </c>
      <c r="AJ22" s="70">
        <f t="shared" si="29"/>
        <v>45641</v>
      </c>
      <c r="AK22" s="70">
        <f t="shared" si="30"/>
        <v>45648</v>
      </c>
      <c r="AL22" s="97">
        <f t="shared" si="31"/>
        <v>45657</v>
      </c>
      <c r="AM22" s="101">
        <f t="shared" si="32"/>
        <v>45665</v>
      </c>
      <c r="AN22" s="70">
        <f t="shared" si="33"/>
        <v>45672</v>
      </c>
      <c r="AO22" s="70">
        <f t="shared" si="34"/>
        <v>45679</v>
      </c>
      <c r="AP22" s="97">
        <f t="shared" si="35"/>
        <v>45688</v>
      </c>
      <c r="AQ22" s="101">
        <f t="shared" si="36"/>
        <v>45696</v>
      </c>
      <c r="AR22" s="70">
        <f t="shared" si="37"/>
        <v>45703</v>
      </c>
      <c r="AS22" s="70">
        <f t="shared" si="38"/>
        <v>45710</v>
      </c>
      <c r="AT22" s="71">
        <f t="shared" si="39"/>
        <v>45716</v>
      </c>
    </row>
    <row r="23" spans="1:46" ht="18.600000000000001" customHeight="1" x14ac:dyDescent="0.25">
      <c r="A23" s="38"/>
      <c r="B23" s="76"/>
      <c r="C23" s="79" t="s">
        <v>104</v>
      </c>
      <c r="D23" s="88"/>
      <c r="E23" s="13">
        <f>EDATE($D$2,-5)</f>
        <v>45474</v>
      </c>
      <c r="F23" s="18">
        <f>EOMONTH(E23,3)</f>
        <v>45596</v>
      </c>
      <c r="G23" s="69">
        <f t="shared" si="0"/>
        <v>45420</v>
      </c>
      <c r="H23" s="70">
        <f t="shared" si="1"/>
        <v>45427</v>
      </c>
      <c r="I23" s="70">
        <f t="shared" si="2"/>
        <v>45434</v>
      </c>
      <c r="J23" s="97">
        <f t="shared" si="3"/>
        <v>45443</v>
      </c>
      <c r="K23" s="101">
        <f t="shared" si="4"/>
        <v>45451</v>
      </c>
      <c r="L23" s="70">
        <f t="shared" si="5"/>
        <v>45458</v>
      </c>
      <c r="M23" s="70">
        <f t="shared" si="6"/>
        <v>45465</v>
      </c>
      <c r="N23" s="97">
        <f t="shared" si="7"/>
        <v>45473</v>
      </c>
      <c r="O23" s="101">
        <f t="shared" si="8"/>
        <v>45481</v>
      </c>
      <c r="P23" s="70">
        <f t="shared" si="9"/>
        <v>45488</v>
      </c>
      <c r="Q23" s="70">
        <f t="shared" si="10"/>
        <v>45495</v>
      </c>
      <c r="R23" s="97">
        <f t="shared" si="11"/>
        <v>45504</v>
      </c>
      <c r="S23" s="101">
        <f t="shared" si="12"/>
        <v>45512</v>
      </c>
      <c r="T23" s="70">
        <f t="shared" si="13"/>
        <v>45519</v>
      </c>
      <c r="U23" s="70">
        <f t="shared" si="14"/>
        <v>45526</v>
      </c>
      <c r="V23" s="97">
        <f t="shared" si="15"/>
        <v>45535</v>
      </c>
      <c r="W23" s="101">
        <f t="shared" si="16"/>
        <v>45543</v>
      </c>
      <c r="X23" s="70">
        <f t="shared" si="17"/>
        <v>45550</v>
      </c>
      <c r="Y23" s="70">
        <f t="shared" si="18"/>
        <v>45557</v>
      </c>
      <c r="Z23" s="97">
        <f t="shared" si="19"/>
        <v>45565</v>
      </c>
      <c r="AA23" s="101">
        <f t="shared" si="20"/>
        <v>45573</v>
      </c>
      <c r="AB23" s="70">
        <f t="shared" si="21"/>
        <v>45580</v>
      </c>
      <c r="AC23" s="70">
        <f t="shared" si="22"/>
        <v>45587</v>
      </c>
      <c r="AD23" s="97">
        <f t="shared" si="23"/>
        <v>45596</v>
      </c>
      <c r="AE23" s="101">
        <f t="shared" si="24"/>
        <v>45604</v>
      </c>
      <c r="AF23" s="70">
        <f t="shared" si="25"/>
        <v>45611</v>
      </c>
      <c r="AG23" s="70">
        <f t="shared" si="26"/>
        <v>45618</v>
      </c>
      <c r="AH23" s="97">
        <f t="shared" si="27"/>
        <v>45626</v>
      </c>
      <c r="AI23" s="101">
        <f t="shared" si="28"/>
        <v>45634</v>
      </c>
      <c r="AJ23" s="70">
        <f t="shared" si="29"/>
        <v>45641</v>
      </c>
      <c r="AK23" s="70">
        <f t="shared" si="30"/>
        <v>45648</v>
      </c>
      <c r="AL23" s="97">
        <f t="shared" si="31"/>
        <v>45657</v>
      </c>
      <c r="AM23" s="101">
        <f t="shared" si="32"/>
        <v>45665</v>
      </c>
      <c r="AN23" s="70">
        <f t="shared" si="33"/>
        <v>45672</v>
      </c>
      <c r="AO23" s="70">
        <f t="shared" si="34"/>
        <v>45679</v>
      </c>
      <c r="AP23" s="97">
        <f t="shared" si="35"/>
        <v>45688</v>
      </c>
      <c r="AQ23" s="101">
        <f t="shared" si="36"/>
        <v>45696</v>
      </c>
      <c r="AR23" s="70">
        <f t="shared" si="37"/>
        <v>45703</v>
      </c>
      <c r="AS23" s="70">
        <f t="shared" si="38"/>
        <v>45710</v>
      </c>
      <c r="AT23" s="71">
        <f t="shared" si="39"/>
        <v>45716</v>
      </c>
    </row>
    <row r="24" spans="1:46" ht="18.600000000000001" customHeight="1" x14ac:dyDescent="0.25">
      <c r="A24" s="38"/>
      <c r="B24" s="76"/>
      <c r="C24" s="79" t="s">
        <v>105</v>
      </c>
      <c r="D24" s="88"/>
      <c r="E24" s="13">
        <f>EDATE($D$2,-1)</f>
        <v>45597</v>
      </c>
      <c r="F24" s="18">
        <f>EOMONTH(E24,0)</f>
        <v>45626</v>
      </c>
      <c r="G24" s="69">
        <f t="shared" si="0"/>
        <v>45420</v>
      </c>
      <c r="H24" s="70">
        <f t="shared" si="1"/>
        <v>45427</v>
      </c>
      <c r="I24" s="70">
        <f t="shared" si="2"/>
        <v>45434</v>
      </c>
      <c r="J24" s="97">
        <f t="shared" si="3"/>
        <v>45443</v>
      </c>
      <c r="K24" s="101">
        <f t="shared" si="4"/>
        <v>45451</v>
      </c>
      <c r="L24" s="70">
        <f t="shared" si="5"/>
        <v>45458</v>
      </c>
      <c r="M24" s="70">
        <f t="shared" si="6"/>
        <v>45465</v>
      </c>
      <c r="N24" s="97">
        <f t="shared" si="7"/>
        <v>45473</v>
      </c>
      <c r="O24" s="101">
        <f t="shared" si="8"/>
        <v>45481</v>
      </c>
      <c r="P24" s="70">
        <f t="shared" si="9"/>
        <v>45488</v>
      </c>
      <c r="Q24" s="70">
        <f t="shared" si="10"/>
        <v>45495</v>
      </c>
      <c r="R24" s="97">
        <f t="shared" si="11"/>
        <v>45504</v>
      </c>
      <c r="S24" s="101">
        <f t="shared" si="12"/>
        <v>45512</v>
      </c>
      <c r="T24" s="70">
        <f t="shared" si="13"/>
        <v>45519</v>
      </c>
      <c r="U24" s="70">
        <f t="shared" si="14"/>
        <v>45526</v>
      </c>
      <c r="V24" s="97">
        <f t="shared" si="15"/>
        <v>45535</v>
      </c>
      <c r="W24" s="101">
        <f t="shared" si="16"/>
        <v>45543</v>
      </c>
      <c r="X24" s="70">
        <f t="shared" si="17"/>
        <v>45550</v>
      </c>
      <c r="Y24" s="70">
        <f t="shared" si="18"/>
        <v>45557</v>
      </c>
      <c r="Z24" s="97">
        <f t="shared" si="19"/>
        <v>45565</v>
      </c>
      <c r="AA24" s="101">
        <f t="shared" si="20"/>
        <v>45573</v>
      </c>
      <c r="AB24" s="70">
        <f t="shared" si="21"/>
        <v>45580</v>
      </c>
      <c r="AC24" s="70">
        <f t="shared" si="22"/>
        <v>45587</v>
      </c>
      <c r="AD24" s="97">
        <f t="shared" si="23"/>
        <v>45596</v>
      </c>
      <c r="AE24" s="101">
        <f t="shared" si="24"/>
        <v>45604</v>
      </c>
      <c r="AF24" s="70">
        <f t="shared" si="25"/>
        <v>45611</v>
      </c>
      <c r="AG24" s="70">
        <f t="shared" si="26"/>
        <v>45618</v>
      </c>
      <c r="AH24" s="97">
        <f t="shared" si="27"/>
        <v>45626</v>
      </c>
      <c r="AI24" s="101">
        <f t="shared" si="28"/>
        <v>45634</v>
      </c>
      <c r="AJ24" s="70">
        <f t="shared" si="29"/>
        <v>45641</v>
      </c>
      <c r="AK24" s="70">
        <f t="shared" si="30"/>
        <v>45648</v>
      </c>
      <c r="AL24" s="97">
        <f t="shared" si="31"/>
        <v>45657</v>
      </c>
      <c r="AM24" s="101">
        <f t="shared" si="32"/>
        <v>45665</v>
      </c>
      <c r="AN24" s="70">
        <f t="shared" si="33"/>
        <v>45672</v>
      </c>
      <c r="AO24" s="70">
        <f t="shared" si="34"/>
        <v>45679</v>
      </c>
      <c r="AP24" s="97">
        <f t="shared" si="35"/>
        <v>45688</v>
      </c>
      <c r="AQ24" s="101">
        <f t="shared" si="36"/>
        <v>45696</v>
      </c>
      <c r="AR24" s="70">
        <f t="shared" si="37"/>
        <v>45703</v>
      </c>
      <c r="AS24" s="70">
        <f t="shared" si="38"/>
        <v>45710</v>
      </c>
      <c r="AT24" s="71">
        <f t="shared" si="39"/>
        <v>45716</v>
      </c>
    </row>
    <row r="25" spans="1:46" ht="18.600000000000001" customHeight="1" x14ac:dyDescent="0.25">
      <c r="A25" s="38"/>
      <c r="B25" s="76"/>
      <c r="C25" s="79" t="s">
        <v>103</v>
      </c>
      <c r="D25" s="88"/>
      <c r="E25" s="13">
        <f>EDATE($D$2,1)</f>
        <v>45658</v>
      </c>
      <c r="F25" s="18">
        <f>EOMONTH(E25,1)-14</f>
        <v>45702</v>
      </c>
      <c r="G25" s="69">
        <f t="shared" si="0"/>
        <v>45420</v>
      </c>
      <c r="H25" s="70">
        <f t="shared" si="1"/>
        <v>45427</v>
      </c>
      <c r="I25" s="70">
        <f t="shared" si="2"/>
        <v>45434</v>
      </c>
      <c r="J25" s="97">
        <f t="shared" si="3"/>
        <v>45443</v>
      </c>
      <c r="K25" s="101">
        <f t="shared" si="4"/>
        <v>45451</v>
      </c>
      <c r="L25" s="70">
        <f t="shared" si="5"/>
        <v>45458</v>
      </c>
      <c r="M25" s="70">
        <f t="shared" si="6"/>
        <v>45465</v>
      </c>
      <c r="N25" s="97">
        <f t="shared" si="7"/>
        <v>45473</v>
      </c>
      <c r="O25" s="101">
        <f t="shared" si="8"/>
        <v>45481</v>
      </c>
      <c r="P25" s="70">
        <f t="shared" si="9"/>
        <v>45488</v>
      </c>
      <c r="Q25" s="70">
        <f t="shared" si="10"/>
        <v>45495</v>
      </c>
      <c r="R25" s="97">
        <f t="shared" si="11"/>
        <v>45504</v>
      </c>
      <c r="S25" s="101">
        <f t="shared" si="12"/>
        <v>45512</v>
      </c>
      <c r="T25" s="70">
        <f t="shared" si="13"/>
        <v>45519</v>
      </c>
      <c r="U25" s="70">
        <f t="shared" si="14"/>
        <v>45526</v>
      </c>
      <c r="V25" s="97">
        <f t="shared" si="15"/>
        <v>45535</v>
      </c>
      <c r="W25" s="101">
        <f t="shared" si="16"/>
        <v>45543</v>
      </c>
      <c r="X25" s="70">
        <f t="shared" si="17"/>
        <v>45550</v>
      </c>
      <c r="Y25" s="70">
        <f t="shared" si="18"/>
        <v>45557</v>
      </c>
      <c r="Z25" s="97">
        <f t="shared" si="19"/>
        <v>45565</v>
      </c>
      <c r="AA25" s="101">
        <f t="shared" si="20"/>
        <v>45573</v>
      </c>
      <c r="AB25" s="70">
        <f t="shared" si="21"/>
        <v>45580</v>
      </c>
      <c r="AC25" s="70">
        <f t="shared" si="22"/>
        <v>45587</v>
      </c>
      <c r="AD25" s="97">
        <f t="shared" si="23"/>
        <v>45596</v>
      </c>
      <c r="AE25" s="101">
        <f t="shared" si="24"/>
        <v>45604</v>
      </c>
      <c r="AF25" s="70">
        <f t="shared" si="25"/>
        <v>45611</v>
      </c>
      <c r="AG25" s="70">
        <f t="shared" si="26"/>
        <v>45618</v>
      </c>
      <c r="AH25" s="97">
        <f t="shared" si="27"/>
        <v>45626</v>
      </c>
      <c r="AI25" s="101">
        <f t="shared" si="28"/>
        <v>45634</v>
      </c>
      <c r="AJ25" s="70">
        <f t="shared" si="29"/>
        <v>45641</v>
      </c>
      <c r="AK25" s="70">
        <f t="shared" si="30"/>
        <v>45648</v>
      </c>
      <c r="AL25" s="97">
        <f t="shared" si="31"/>
        <v>45657</v>
      </c>
      <c r="AM25" s="101">
        <f t="shared" si="32"/>
        <v>45665</v>
      </c>
      <c r="AN25" s="70">
        <f t="shared" si="33"/>
        <v>45672</v>
      </c>
      <c r="AO25" s="70">
        <f t="shared" si="34"/>
        <v>45679</v>
      </c>
      <c r="AP25" s="97">
        <f t="shared" si="35"/>
        <v>45688</v>
      </c>
      <c r="AQ25" s="101">
        <f t="shared" si="36"/>
        <v>45696</v>
      </c>
      <c r="AR25" s="70">
        <f t="shared" si="37"/>
        <v>45703</v>
      </c>
      <c r="AS25" s="70">
        <f t="shared" si="38"/>
        <v>45710</v>
      </c>
      <c r="AT25" s="71">
        <f t="shared" si="39"/>
        <v>45716</v>
      </c>
    </row>
    <row r="26" spans="1:46" ht="18.600000000000001" customHeight="1" x14ac:dyDescent="0.25">
      <c r="A26" s="38"/>
      <c r="B26" s="76"/>
      <c r="C26" s="79" t="s">
        <v>111</v>
      </c>
      <c r="D26" s="88"/>
      <c r="E26" s="13">
        <f>EDATE($D$2,2)+8</f>
        <v>45697</v>
      </c>
      <c r="F26" s="18">
        <f>EOMONTH(E26,0)-7</f>
        <v>45709</v>
      </c>
      <c r="G26" s="69">
        <f t="shared" si="0"/>
        <v>45420</v>
      </c>
      <c r="H26" s="70">
        <f t="shared" si="1"/>
        <v>45427</v>
      </c>
      <c r="I26" s="70">
        <f t="shared" si="2"/>
        <v>45434</v>
      </c>
      <c r="J26" s="97">
        <f t="shared" si="3"/>
        <v>45443</v>
      </c>
      <c r="K26" s="101">
        <f t="shared" si="4"/>
        <v>45451</v>
      </c>
      <c r="L26" s="70">
        <f t="shared" si="5"/>
        <v>45458</v>
      </c>
      <c r="M26" s="70">
        <f t="shared" si="6"/>
        <v>45465</v>
      </c>
      <c r="N26" s="97">
        <f t="shared" si="7"/>
        <v>45473</v>
      </c>
      <c r="O26" s="101">
        <f t="shared" si="8"/>
        <v>45481</v>
      </c>
      <c r="P26" s="70">
        <f t="shared" si="9"/>
        <v>45488</v>
      </c>
      <c r="Q26" s="70">
        <f t="shared" si="10"/>
        <v>45495</v>
      </c>
      <c r="R26" s="97">
        <f t="shared" si="11"/>
        <v>45504</v>
      </c>
      <c r="S26" s="101">
        <f t="shared" si="12"/>
        <v>45512</v>
      </c>
      <c r="T26" s="70">
        <f t="shared" si="13"/>
        <v>45519</v>
      </c>
      <c r="U26" s="70">
        <f t="shared" si="14"/>
        <v>45526</v>
      </c>
      <c r="V26" s="97">
        <f t="shared" si="15"/>
        <v>45535</v>
      </c>
      <c r="W26" s="101">
        <f t="shared" si="16"/>
        <v>45543</v>
      </c>
      <c r="X26" s="70">
        <f t="shared" si="17"/>
        <v>45550</v>
      </c>
      <c r="Y26" s="70">
        <f t="shared" si="18"/>
        <v>45557</v>
      </c>
      <c r="Z26" s="97">
        <f t="shared" si="19"/>
        <v>45565</v>
      </c>
      <c r="AA26" s="101">
        <f t="shared" si="20"/>
        <v>45573</v>
      </c>
      <c r="AB26" s="70">
        <f t="shared" si="21"/>
        <v>45580</v>
      </c>
      <c r="AC26" s="70">
        <f t="shared" si="22"/>
        <v>45587</v>
      </c>
      <c r="AD26" s="97">
        <f t="shared" si="23"/>
        <v>45596</v>
      </c>
      <c r="AE26" s="101">
        <f t="shared" si="24"/>
        <v>45604</v>
      </c>
      <c r="AF26" s="70">
        <f t="shared" si="25"/>
        <v>45611</v>
      </c>
      <c r="AG26" s="70">
        <f t="shared" si="26"/>
        <v>45618</v>
      </c>
      <c r="AH26" s="97">
        <f t="shared" si="27"/>
        <v>45626</v>
      </c>
      <c r="AI26" s="101">
        <f t="shared" si="28"/>
        <v>45634</v>
      </c>
      <c r="AJ26" s="70">
        <f t="shared" si="29"/>
        <v>45641</v>
      </c>
      <c r="AK26" s="70">
        <f t="shared" si="30"/>
        <v>45648</v>
      </c>
      <c r="AL26" s="97">
        <f t="shared" si="31"/>
        <v>45657</v>
      </c>
      <c r="AM26" s="101">
        <f t="shared" si="32"/>
        <v>45665</v>
      </c>
      <c r="AN26" s="70">
        <f t="shared" si="33"/>
        <v>45672</v>
      </c>
      <c r="AO26" s="70">
        <f t="shared" si="34"/>
        <v>45679</v>
      </c>
      <c r="AP26" s="97">
        <f t="shared" si="35"/>
        <v>45688</v>
      </c>
      <c r="AQ26" s="101">
        <f t="shared" si="36"/>
        <v>45696</v>
      </c>
      <c r="AR26" s="70">
        <f t="shared" si="37"/>
        <v>45703</v>
      </c>
      <c r="AS26" s="70">
        <f t="shared" si="38"/>
        <v>45710</v>
      </c>
      <c r="AT26" s="71">
        <f t="shared" si="39"/>
        <v>45716</v>
      </c>
    </row>
    <row r="27" spans="1:46" ht="18.600000000000001" customHeight="1" x14ac:dyDescent="0.25">
      <c r="A27" s="38"/>
      <c r="B27" s="76"/>
      <c r="C27" s="79" t="s">
        <v>107</v>
      </c>
      <c r="D27" s="88"/>
      <c r="E27" s="13">
        <f>EDATE($D$2,2)+8</f>
        <v>45697</v>
      </c>
      <c r="F27" s="18">
        <f>EOMONTH(E27,0)-7</f>
        <v>45709</v>
      </c>
      <c r="G27" s="69">
        <f t="shared" si="0"/>
        <v>45420</v>
      </c>
      <c r="H27" s="70">
        <f t="shared" si="1"/>
        <v>45427</v>
      </c>
      <c r="I27" s="70">
        <f t="shared" si="2"/>
        <v>45434</v>
      </c>
      <c r="J27" s="97">
        <f t="shared" si="3"/>
        <v>45443</v>
      </c>
      <c r="K27" s="101">
        <f t="shared" si="4"/>
        <v>45451</v>
      </c>
      <c r="L27" s="70">
        <f t="shared" si="5"/>
        <v>45458</v>
      </c>
      <c r="M27" s="70">
        <f t="shared" si="6"/>
        <v>45465</v>
      </c>
      <c r="N27" s="97">
        <f t="shared" si="7"/>
        <v>45473</v>
      </c>
      <c r="O27" s="101">
        <f t="shared" si="8"/>
        <v>45481</v>
      </c>
      <c r="P27" s="70">
        <f t="shared" si="9"/>
        <v>45488</v>
      </c>
      <c r="Q27" s="70">
        <f t="shared" si="10"/>
        <v>45495</v>
      </c>
      <c r="R27" s="97">
        <f t="shared" si="11"/>
        <v>45504</v>
      </c>
      <c r="S27" s="101">
        <f t="shared" si="12"/>
        <v>45512</v>
      </c>
      <c r="T27" s="70">
        <f t="shared" si="13"/>
        <v>45519</v>
      </c>
      <c r="U27" s="70">
        <f t="shared" si="14"/>
        <v>45526</v>
      </c>
      <c r="V27" s="97">
        <f t="shared" si="15"/>
        <v>45535</v>
      </c>
      <c r="W27" s="101">
        <f t="shared" si="16"/>
        <v>45543</v>
      </c>
      <c r="X27" s="70">
        <f t="shared" si="17"/>
        <v>45550</v>
      </c>
      <c r="Y27" s="70">
        <f t="shared" si="18"/>
        <v>45557</v>
      </c>
      <c r="Z27" s="97">
        <f t="shared" si="19"/>
        <v>45565</v>
      </c>
      <c r="AA27" s="101">
        <f t="shared" si="20"/>
        <v>45573</v>
      </c>
      <c r="AB27" s="70">
        <f t="shared" si="21"/>
        <v>45580</v>
      </c>
      <c r="AC27" s="70">
        <f t="shared" si="22"/>
        <v>45587</v>
      </c>
      <c r="AD27" s="97">
        <f t="shared" si="23"/>
        <v>45596</v>
      </c>
      <c r="AE27" s="101">
        <f t="shared" si="24"/>
        <v>45604</v>
      </c>
      <c r="AF27" s="70">
        <f t="shared" si="25"/>
        <v>45611</v>
      </c>
      <c r="AG27" s="70">
        <f t="shared" si="26"/>
        <v>45618</v>
      </c>
      <c r="AH27" s="97">
        <f t="shared" si="27"/>
        <v>45626</v>
      </c>
      <c r="AI27" s="101">
        <f t="shared" si="28"/>
        <v>45634</v>
      </c>
      <c r="AJ27" s="70">
        <f t="shared" si="29"/>
        <v>45641</v>
      </c>
      <c r="AK27" s="70">
        <f t="shared" si="30"/>
        <v>45648</v>
      </c>
      <c r="AL27" s="97">
        <f t="shared" si="31"/>
        <v>45657</v>
      </c>
      <c r="AM27" s="101">
        <f t="shared" si="32"/>
        <v>45665</v>
      </c>
      <c r="AN27" s="70">
        <f t="shared" si="33"/>
        <v>45672</v>
      </c>
      <c r="AO27" s="70">
        <f t="shared" si="34"/>
        <v>45679</v>
      </c>
      <c r="AP27" s="97">
        <f t="shared" si="35"/>
        <v>45688</v>
      </c>
      <c r="AQ27" s="101">
        <f t="shared" si="36"/>
        <v>45696</v>
      </c>
      <c r="AR27" s="70">
        <f t="shared" si="37"/>
        <v>45703</v>
      </c>
      <c r="AS27" s="70">
        <f t="shared" si="38"/>
        <v>45710</v>
      </c>
      <c r="AT27" s="71">
        <f t="shared" si="39"/>
        <v>45716</v>
      </c>
    </row>
    <row r="28" spans="1:46" ht="18.600000000000001" customHeight="1" x14ac:dyDescent="0.25">
      <c r="A28" s="64"/>
      <c r="B28" s="76"/>
      <c r="C28" s="87" t="s">
        <v>106</v>
      </c>
      <c r="D28" s="90"/>
      <c r="E28" s="19">
        <f>EDATE($D$2,2)+15</f>
        <v>45704</v>
      </c>
      <c r="F28" s="18">
        <f>EOMONTH(E28,0)</f>
        <v>45716</v>
      </c>
      <c r="G28" s="72">
        <f t="shared" si="0"/>
        <v>45420</v>
      </c>
      <c r="H28" s="73">
        <f t="shared" si="1"/>
        <v>45427</v>
      </c>
      <c r="I28" s="73">
        <f t="shared" si="2"/>
        <v>45434</v>
      </c>
      <c r="J28" s="98">
        <f t="shared" si="3"/>
        <v>45443</v>
      </c>
      <c r="K28" s="102">
        <f t="shared" si="4"/>
        <v>45451</v>
      </c>
      <c r="L28" s="73">
        <f t="shared" si="5"/>
        <v>45458</v>
      </c>
      <c r="M28" s="73">
        <f t="shared" si="6"/>
        <v>45465</v>
      </c>
      <c r="N28" s="98">
        <f t="shared" si="7"/>
        <v>45473</v>
      </c>
      <c r="O28" s="102">
        <f t="shared" si="8"/>
        <v>45481</v>
      </c>
      <c r="P28" s="73">
        <f t="shared" si="9"/>
        <v>45488</v>
      </c>
      <c r="Q28" s="73">
        <f t="shared" si="10"/>
        <v>45495</v>
      </c>
      <c r="R28" s="98">
        <f t="shared" si="11"/>
        <v>45504</v>
      </c>
      <c r="S28" s="102">
        <f t="shared" si="12"/>
        <v>45512</v>
      </c>
      <c r="T28" s="73">
        <f t="shared" si="13"/>
        <v>45519</v>
      </c>
      <c r="U28" s="73">
        <f t="shared" si="14"/>
        <v>45526</v>
      </c>
      <c r="V28" s="98">
        <f t="shared" si="15"/>
        <v>45535</v>
      </c>
      <c r="W28" s="102">
        <f t="shared" si="16"/>
        <v>45543</v>
      </c>
      <c r="X28" s="73">
        <f t="shared" si="17"/>
        <v>45550</v>
      </c>
      <c r="Y28" s="73">
        <f t="shared" si="18"/>
        <v>45557</v>
      </c>
      <c r="Z28" s="98">
        <f t="shared" si="19"/>
        <v>45565</v>
      </c>
      <c r="AA28" s="102">
        <f t="shared" si="20"/>
        <v>45573</v>
      </c>
      <c r="AB28" s="73">
        <f t="shared" si="21"/>
        <v>45580</v>
      </c>
      <c r="AC28" s="73">
        <f t="shared" si="22"/>
        <v>45587</v>
      </c>
      <c r="AD28" s="98">
        <f t="shared" si="23"/>
        <v>45596</v>
      </c>
      <c r="AE28" s="102">
        <f t="shared" si="24"/>
        <v>45604</v>
      </c>
      <c r="AF28" s="73">
        <f t="shared" si="25"/>
        <v>45611</v>
      </c>
      <c r="AG28" s="73">
        <f t="shared" si="26"/>
        <v>45618</v>
      </c>
      <c r="AH28" s="98">
        <f t="shared" si="27"/>
        <v>45626</v>
      </c>
      <c r="AI28" s="102">
        <f t="shared" si="28"/>
        <v>45634</v>
      </c>
      <c r="AJ28" s="73">
        <f t="shared" si="29"/>
        <v>45641</v>
      </c>
      <c r="AK28" s="73">
        <f t="shared" si="30"/>
        <v>45648</v>
      </c>
      <c r="AL28" s="98">
        <f t="shared" si="31"/>
        <v>45657</v>
      </c>
      <c r="AM28" s="102">
        <f t="shared" si="32"/>
        <v>45665</v>
      </c>
      <c r="AN28" s="73">
        <f t="shared" si="33"/>
        <v>45672</v>
      </c>
      <c r="AO28" s="73">
        <f t="shared" si="34"/>
        <v>45679</v>
      </c>
      <c r="AP28" s="98">
        <f t="shared" si="35"/>
        <v>45688</v>
      </c>
      <c r="AQ28" s="102">
        <f t="shared" si="36"/>
        <v>45696</v>
      </c>
      <c r="AR28" s="73">
        <f t="shared" si="37"/>
        <v>45703</v>
      </c>
      <c r="AS28" s="73">
        <f t="shared" si="38"/>
        <v>45710</v>
      </c>
      <c r="AT28" s="74">
        <f t="shared" si="39"/>
        <v>45716</v>
      </c>
    </row>
    <row r="29" spans="1:46" ht="18.600000000000001" customHeight="1" x14ac:dyDescent="0.25">
      <c r="A29" s="39" t="s">
        <v>116</v>
      </c>
      <c r="B29" s="75" t="s">
        <v>84</v>
      </c>
      <c r="C29" s="81" t="s">
        <v>112</v>
      </c>
      <c r="D29" s="88"/>
      <c r="E29" s="82">
        <f>EDATE($D$2,-$G$2)</f>
        <v>45413</v>
      </c>
      <c r="F29" s="83">
        <f>EOMONTH(E29,2)</f>
        <v>45504</v>
      </c>
      <c r="G29" s="84">
        <f t="shared" si="0"/>
        <v>45420</v>
      </c>
      <c r="H29" s="85">
        <f t="shared" si="1"/>
        <v>45427</v>
      </c>
      <c r="I29" s="85">
        <f t="shared" si="2"/>
        <v>45434</v>
      </c>
      <c r="J29" s="99">
        <f t="shared" si="3"/>
        <v>45443</v>
      </c>
      <c r="K29" s="103">
        <f t="shared" si="4"/>
        <v>45451</v>
      </c>
      <c r="L29" s="85">
        <f t="shared" si="5"/>
        <v>45458</v>
      </c>
      <c r="M29" s="85">
        <f t="shared" si="6"/>
        <v>45465</v>
      </c>
      <c r="N29" s="99">
        <f t="shared" si="7"/>
        <v>45473</v>
      </c>
      <c r="O29" s="103">
        <f t="shared" si="8"/>
        <v>45481</v>
      </c>
      <c r="P29" s="85">
        <f t="shared" si="9"/>
        <v>45488</v>
      </c>
      <c r="Q29" s="85">
        <f t="shared" si="10"/>
        <v>45495</v>
      </c>
      <c r="R29" s="99">
        <f t="shared" si="11"/>
        <v>45504</v>
      </c>
      <c r="S29" s="103">
        <f t="shared" si="12"/>
        <v>45512</v>
      </c>
      <c r="T29" s="85">
        <f t="shared" si="13"/>
        <v>45519</v>
      </c>
      <c r="U29" s="85">
        <f t="shared" si="14"/>
        <v>45526</v>
      </c>
      <c r="V29" s="99">
        <f t="shared" si="15"/>
        <v>45535</v>
      </c>
      <c r="W29" s="103">
        <f t="shared" si="16"/>
        <v>45543</v>
      </c>
      <c r="X29" s="85">
        <f t="shared" si="17"/>
        <v>45550</v>
      </c>
      <c r="Y29" s="85">
        <f t="shared" si="18"/>
        <v>45557</v>
      </c>
      <c r="Z29" s="99">
        <f t="shared" si="19"/>
        <v>45565</v>
      </c>
      <c r="AA29" s="103">
        <f t="shared" si="20"/>
        <v>45573</v>
      </c>
      <c r="AB29" s="85">
        <f t="shared" si="21"/>
        <v>45580</v>
      </c>
      <c r="AC29" s="85">
        <f t="shared" si="22"/>
        <v>45587</v>
      </c>
      <c r="AD29" s="99">
        <f t="shared" si="23"/>
        <v>45596</v>
      </c>
      <c r="AE29" s="103">
        <f t="shared" si="24"/>
        <v>45604</v>
      </c>
      <c r="AF29" s="85">
        <f t="shared" si="25"/>
        <v>45611</v>
      </c>
      <c r="AG29" s="85">
        <f t="shared" si="26"/>
        <v>45618</v>
      </c>
      <c r="AH29" s="99">
        <f t="shared" si="27"/>
        <v>45626</v>
      </c>
      <c r="AI29" s="103">
        <f t="shared" si="28"/>
        <v>45634</v>
      </c>
      <c r="AJ29" s="85">
        <f t="shared" si="29"/>
        <v>45641</v>
      </c>
      <c r="AK29" s="85">
        <f t="shared" si="30"/>
        <v>45648</v>
      </c>
      <c r="AL29" s="99">
        <f t="shared" si="31"/>
        <v>45657</v>
      </c>
      <c r="AM29" s="103">
        <f t="shared" si="32"/>
        <v>45665</v>
      </c>
      <c r="AN29" s="85">
        <f t="shared" si="33"/>
        <v>45672</v>
      </c>
      <c r="AO29" s="85">
        <f t="shared" si="34"/>
        <v>45679</v>
      </c>
      <c r="AP29" s="99">
        <f t="shared" si="35"/>
        <v>45688</v>
      </c>
      <c r="AQ29" s="103">
        <f t="shared" si="36"/>
        <v>45696</v>
      </c>
      <c r="AR29" s="85">
        <f t="shared" si="37"/>
        <v>45703</v>
      </c>
      <c r="AS29" s="85">
        <f t="shared" si="38"/>
        <v>45710</v>
      </c>
      <c r="AT29" s="86">
        <f t="shared" si="39"/>
        <v>45716</v>
      </c>
    </row>
    <row r="30" spans="1:46" ht="18.600000000000001" customHeight="1" x14ac:dyDescent="0.25">
      <c r="A30" s="39"/>
      <c r="B30" s="76"/>
      <c r="C30" s="79" t="s">
        <v>1</v>
      </c>
      <c r="D30" s="88"/>
      <c r="E30" s="13">
        <f>EDATE($D$2,-3)</f>
        <v>45536</v>
      </c>
      <c r="F30" s="18">
        <f>EOMONTH(E30,2)</f>
        <v>45626</v>
      </c>
      <c r="G30" s="69">
        <f t="shared" si="0"/>
        <v>45420</v>
      </c>
      <c r="H30" s="70">
        <f t="shared" si="1"/>
        <v>45427</v>
      </c>
      <c r="I30" s="70">
        <f t="shared" si="2"/>
        <v>45434</v>
      </c>
      <c r="J30" s="97">
        <f t="shared" si="3"/>
        <v>45443</v>
      </c>
      <c r="K30" s="101">
        <f t="shared" si="4"/>
        <v>45451</v>
      </c>
      <c r="L30" s="70">
        <f t="shared" si="5"/>
        <v>45458</v>
      </c>
      <c r="M30" s="70">
        <f t="shared" si="6"/>
        <v>45465</v>
      </c>
      <c r="N30" s="97">
        <f t="shared" si="7"/>
        <v>45473</v>
      </c>
      <c r="O30" s="101">
        <f t="shared" si="8"/>
        <v>45481</v>
      </c>
      <c r="P30" s="70">
        <f t="shared" si="9"/>
        <v>45488</v>
      </c>
      <c r="Q30" s="70">
        <f t="shared" si="10"/>
        <v>45495</v>
      </c>
      <c r="R30" s="97">
        <f t="shared" si="11"/>
        <v>45504</v>
      </c>
      <c r="S30" s="101">
        <f t="shared" si="12"/>
        <v>45512</v>
      </c>
      <c r="T30" s="70">
        <f t="shared" si="13"/>
        <v>45519</v>
      </c>
      <c r="U30" s="70">
        <f t="shared" si="14"/>
        <v>45526</v>
      </c>
      <c r="V30" s="97">
        <f t="shared" si="15"/>
        <v>45535</v>
      </c>
      <c r="W30" s="101">
        <f t="shared" si="16"/>
        <v>45543</v>
      </c>
      <c r="X30" s="70">
        <f t="shared" si="17"/>
        <v>45550</v>
      </c>
      <c r="Y30" s="70">
        <f t="shared" si="18"/>
        <v>45557</v>
      </c>
      <c r="Z30" s="97">
        <f t="shared" si="19"/>
        <v>45565</v>
      </c>
      <c r="AA30" s="101">
        <f t="shared" si="20"/>
        <v>45573</v>
      </c>
      <c r="AB30" s="70">
        <f t="shared" si="21"/>
        <v>45580</v>
      </c>
      <c r="AC30" s="70">
        <f t="shared" si="22"/>
        <v>45587</v>
      </c>
      <c r="AD30" s="97">
        <f t="shared" si="23"/>
        <v>45596</v>
      </c>
      <c r="AE30" s="101">
        <f t="shared" si="24"/>
        <v>45604</v>
      </c>
      <c r="AF30" s="70">
        <f t="shared" si="25"/>
        <v>45611</v>
      </c>
      <c r="AG30" s="70">
        <f t="shared" si="26"/>
        <v>45618</v>
      </c>
      <c r="AH30" s="97">
        <f t="shared" si="27"/>
        <v>45626</v>
      </c>
      <c r="AI30" s="101">
        <f t="shared" si="28"/>
        <v>45634</v>
      </c>
      <c r="AJ30" s="70">
        <f t="shared" si="29"/>
        <v>45641</v>
      </c>
      <c r="AK30" s="70">
        <f t="shared" si="30"/>
        <v>45648</v>
      </c>
      <c r="AL30" s="97">
        <f t="shared" si="31"/>
        <v>45657</v>
      </c>
      <c r="AM30" s="101">
        <f t="shared" si="32"/>
        <v>45665</v>
      </c>
      <c r="AN30" s="70">
        <f t="shared" si="33"/>
        <v>45672</v>
      </c>
      <c r="AO30" s="70">
        <f t="shared" si="34"/>
        <v>45679</v>
      </c>
      <c r="AP30" s="97">
        <f t="shared" si="35"/>
        <v>45688</v>
      </c>
      <c r="AQ30" s="101">
        <f t="shared" si="36"/>
        <v>45696</v>
      </c>
      <c r="AR30" s="70">
        <f t="shared" si="37"/>
        <v>45703</v>
      </c>
      <c r="AS30" s="70">
        <f t="shared" si="38"/>
        <v>45710</v>
      </c>
      <c r="AT30" s="71">
        <f t="shared" si="39"/>
        <v>45716</v>
      </c>
    </row>
    <row r="31" spans="1:46" ht="18.600000000000001" customHeight="1" x14ac:dyDescent="0.25">
      <c r="A31" s="39"/>
      <c r="B31" s="76"/>
      <c r="C31" s="79" t="s">
        <v>121</v>
      </c>
      <c r="D31" s="88"/>
      <c r="E31" s="13">
        <f>EDATE($D$2,-$G$2)</f>
        <v>45413</v>
      </c>
      <c r="F31" s="18">
        <f>EOMONTH(E31,4)</f>
        <v>45565</v>
      </c>
      <c r="G31" s="69">
        <f t="shared" si="0"/>
        <v>45420</v>
      </c>
      <c r="H31" s="70">
        <f t="shared" si="1"/>
        <v>45427</v>
      </c>
      <c r="I31" s="70">
        <f t="shared" si="2"/>
        <v>45434</v>
      </c>
      <c r="J31" s="97">
        <f t="shared" si="3"/>
        <v>45443</v>
      </c>
      <c r="K31" s="101">
        <f t="shared" si="4"/>
        <v>45451</v>
      </c>
      <c r="L31" s="70">
        <f t="shared" si="5"/>
        <v>45458</v>
      </c>
      <c r="M31" s="70">
        <f t="shared" si="6"/>
        <v>45465</v>
      </c>
      <c r="N31" s="97">
        <f t="shared" si="7"/>
        <v>45473</v>
      </c>
      <c r="O31" s="101">
        <f t="shared" si="8"/>
        <v>45481</v>
      </c>
      <c r="P31" s="70">
        <f t="shared" si="9"/>
        <v>45488</v>
      </c>
      <c r="Q31" s="70">
        <f t="shared" si="10"/>
        <v>45495</v>
      </c>
      <c r="R31" s="97">
        <f t="shared" si="11"/>
        <v>45504</v>
      </c>
      <c r="S31" s="101">
        <f t="shared" si="12"/>
        <v>45512</v>
      </c>
      <c r="T31" s="70">
        <f t="shared" si="13"/>
        <v>45519</v>
      </c>
      <c r="U31" s="70">
        <f t="shared" si="14"/>
        <v>45526</v>
      </c>
      <c r="V31" s="97">
        <f t="shared" si="15"/>
        <v>45535</v>
      </c>
      <c r="W31" s="101">
        <f t="shared" si="16"/>
        <v>45543</v>
      </c>
      <c r="X31" s="70">
        <f t="shared" si="17"/>
        <v>45550</v>
      </c>
      <c r="Y31" s="70">
        <f t="shared" si="18"/>
        <v>45557</v>
      </c>
      <c r="Z31" s="97">
        <f t="shared" si="19"/>
        <v>45565</v>
      </c>
      <c r="AA31" s="101">
        <f t="shared" si="20"/>
        <v>45573</v>
      </c>
      <c r="AB31" s="70">
        <f t="shared" si="21"/>
        <v>45580</v>
      </c>
      <c r="AC31" s="70">
        <f t="shared" si="22"/>
        <v>45587</v>
      </c>
      <c r="AD31" s="97">
        <f t="shared" si="23"/>
        <v>45596</v>
      </c>
      <c r="AE31" s="101">
        <f t="shared" si="24"/>
        <v>45604</v>
      </c>
      <c r="AF31" s="70">
        <f t="shared" si="25"/>
        <v>45611</v>
      </c>
      <c r="AG31" s="70">
        <f t="shared" si="26"/>
        <v>45618</v>
      </c>
      <c r="AH31" s="97">
        <f t="shared" si="27"/>
        <v>45626</v>
      </c>
      <c r="AI31" s="101">
        <f t="shared" si="28"/>
        <v>45634</v>
      </c>
      <c r="AJ31" s="70">
        <f t="shared" si="29"/>
        <v>45641</v>
      </c>
      <c r="AK31" s="70">
        <f t="shared" si="30"/>
        <v>45648</v>
      </c>
      <c r="AL31" s="97">
        <f t="shared" si="31"/>
        <v>45657</v>
      </c>
      <c r="AM31" s="101">
        <f t="shared" si="32"/>
        <v>45665</v>
      </c>
      <c r="AN31" s="70">
        <f t="shared" si="33"/>
        <v>45672</v>
      </c>
      <c r="AO31" s="70">
        <f t="shared" si="34"/>
        <v>45679</v>
      </c>
      <c r="AP31" s="97">
        <f t="shared" si="35"/>
        <v>45688</v>
      </c>
      <c r="AQ31" s="101">
        <f t="shared" si="36"/>
        <v>45696</v>
      </c>
      <c r="AR31" s="70">
        <f t="shared" si="37"/>
        <v>45703</v>
      </c>
      <c r="AS31" s="70">
        <f t="shared" si="38"/>
        <v>45710</v>
      </c>
      <c r="AT31" s="71">
        <f t="shared" si="39"/>
        <v>45716</v>
      </c>
    </row>
    <row r="32" spans="1:46" ht="18.600000000000001" customHeight="1" x14ac:dyDescent="0.25">
      <c r="A32" s="39"/>
      <c r="B32" s="76"/>
      <c r="C32" s="79" t="s">
        <v>114</v>
      </c>
      <c r="D32" s="88"/>
      <c r="E32" s="13">
        <f>EDATE($D$2,-3)</f>
        <v>45536</v>
      </c>
      <c r="F32" s="18">
        <f t="shared" ref="F32:F34" si="41">EOMONTH(E32,1)</f>
        <v>45596</v>
      </c>
      <c r="G32" s="69">
        <f t="shared" si="0"/>
        <v>45420</v>
      </c>
      <c r="H32" s="70">
        <f t="shared" si="1"/>
        <v>45427</v>
      </c>
      <c r="I32" s="70">
        <f t="shared" si="2"/>
        <v>45434</v>
      </c>
      <c r="J32" s="97">
        <f t="shared" si="3"/>
        <v>45443</v>
      </c>
      <c r="K32" s="101">
        <f t="shared" si="4"/>
        <v>45451</v>
      </c>
      <c r="L32" s="70">
        <f t="shared" si="5"/>
        <v>45458</v>
      </c>
      <c r="M32" s="70">
        <f t="shared" si="6"/>
        <v>45465</v>
      </c>
      <c r="N32" s="97">
        <f t="shared" si="7"/>
        <v>45473</v>
      </c>
      <c r="O32" s="101">
        <f t="shared" si="8"/>
        <v>45481</v>
      </c>
      <c r="P32" s="70">
        <f t="shared" si="9"/>
        <v>45488</v>
      </c>
      <c r="Q32" s="70">
        <f t="shared" si="10"/>
        <v>45495</v>
      </c>
      <c r="R32" s="97">
        <f t="shared" si="11"/>
        <v>45504</v>
      </c>
      <c r="S32" s="101">
        <f t="shared" si="12"/>
        <v>45512</v>
      </c>
      <c r="T32" s="70">
        <f t="shared" si="13"/>
        <v>45519</v>
      </c>
      <c r="U32" s="70">
        <f t="shared" si="14"/>
        <v>45526</v>
      </c>
      <c r="V32" s="97">
        <f t="shared" si="15"/>
        <v>45535</v>
      </c>
      <c r="W32" s="101">
        <f t="shared" si="16"/>
        <v>45543</v>
      </c>
      <c r="X32" s="70">
        <f t="shared" si="17"/>
        <v>45550</v>
      </c>
      <c r="Y32" s="70">
        <f t="shared" si="18"/>
        <v>45557</v>
      </c>
      <c r="Z32" s="97">
        <f t="shared" si="19"/>
        <v>45565</v>
      </c>
      <c r="AA32" s="101">
        <f t="shared" si="20"/>
        <v>45573</v>
      </c>
      <c r="AB32" s="70">
        <f t="shared" si="21"/>
        <v>45580</v>
      </c>
      <c r="AC32" s="70">
        <f t="shared" si="22"/>
        <v>45587</v>
      </c>
      <c r="AD32" s="97">
        <f t="shared" si="23"/>
        <v>45596</v>
      </c>
      <c r="AE32" s="101">
        <f t="shared" si="24"/>
        <v>45604</v>
      </c>
      <c r="AF32" s="70">
        <f t="shared" si="25"/>
        <v>45611</v>
      </c>
      <c r="AG32" s="70">
        <f t="shared" si="26"/>
        <v>45618</v>
      </c>
      <c r="AH32" s="97">
        <f t="shared" si="27"/>
        <v>45626</v>
      </c>
      <c r="AI32" s="101">
        <f t="shared" si="28"/>
        <v>45634</v>
      </c>
      <c r="AJ32" s="70">
        <f t="shared" si="29"/>
        <v>45641</v>
      </c>
      <c r="AK32" s="70">
        <f t="shared" si="30"/>
        <v>45648</v>
      </c>
      <c r="AL32" s="97">
        <f t="shared" si="31"/>
        <v>45657</v>
      </c>
      <c r="AM32" s="101">
        <f t="shared" si="32"/>
        <v>45665</v>
      </c>
      <c r="AN32" s="70">
        <f t="shared" si="33"/>
        <v>45672</v>
      </c>
      <c r="AO32" s="70">
        <f t="shared" si="34"/>
        <v>45679</v>
      </c>
      <c r="AP32" s="97">
        <f t="shared" si="35"/>
        <v>45688</v>
      </c>
      <c r="AQ32" s="101">
        <f t="shared" si="36"/>
        <v>45696</v>
      </c>
      <c r="AR32" s="70">
        <f t="shared" si="37"/>
        <v>45703</v>
      </c>
      <c r="AS32" s="70">
        <f t="shared" si="38"/>
        <v>45710</v>
      </c>
      <c r="AT32" s="71">
        <f t="shared" si="39"/>
        <v>45716</v>
      </c>
    </row>
    <row r="33" spans="1:46" ht="18.600000000000001" customHeight="1" x14ac:dyDescent="0.25">
      <c r="A33" s="39"/>
      <c r="B33" s="76"/>
      <c r="C33" s="79" t="s">
        <v>115</v>
      </c>
      <c r="D33" s="88"/>
      <c r="E33" s="13">
        <f>EDATE($D$2,-2)</f>
        <v>45566</v>
      </c>
      <c r="F33" s="18">
        <f t="shared" si="41"/>
        <v>45626</v>
      </c>
      <c r="G33" s="69">
        <f t="shared" si="0"/>
        <v>45420</v>
      </c>
      <c r="H33" s="70">
        <f t="shared" si="1"/>
        <v>45427</v>
      </c>
      <c r="I33" s="70">
        <f t="shared" si="2"/>
        <v>45434</v>
      </c>
      <c r="J33" s="97">
        <f t="shared" si="3"/>
        <v>45443</v>
      </c>
      <c r="K33" s="101">
        <f t="shared" si="4"/>
        <v>45451</v>
      </c>
      <c r="L33" s="70">
        <f t="shared" si="5"/>
        <v>45458</v>
      </c>
      <c r="M33" s="70">
        <f t="shared" si="6"/>
        <v>45465</v>
      </c>
      <c r="N33" s="97">
        <f t="shared" si="7"/>
        <v>45473</v>
      </c>
      <c r="O33" s="101">
        <f t="shared" si="8"/>
        <v>45481</v>
      </c>
      <c r="P33" s="70">
        <f t="shared" si="9"/>
        <v>45488</v>
      </c>
      <c r="Q33" s="70">
        <f t="shared" si="10"/>
        <v>45495</v>
      </c>
      <c r="R33" s="97">
        <f t="shared" si="11"/>
        <v>45504</v>
      </c>
      <c r="S33" s="101">
        <f t="shared" si="12"/>
        <v>45512</v>
      </c>
      <c r="T33" s="70">
        <f t="shared" si="13"/>
        <v>45519</v>
      </c>
      <c r="U33" s="70">
        <f t="shared" si="14"/>
        <v>45526</v>
      </c>
      <c r="V33" s="97">
        <f t="shared" si="15"/>
        <v>45535</v>
      </c>
      <c r="W33" s="101">
        <f t="shared" si="16"/>
        <v>45543</v>
      </c>
      <c r="X33" s="70">
        <f t="shared" si="17"/>
        <v>45550</v>
      </c>
      <c r="Y33" s="70">
        <f t="shared" si="18"/>
        <v>45557</v>
      </c>
      <c r="Z33" s="97">
        <f t="shared" si="19"/>
        <v>45565</v>
      </c>
      <c r="AA33" s="101">
        <f t="shared" si="20"/>
        <v>45573</v>
      </c>
      <c r="AB33" s="70">
        <f t="shared" si="21"/>
        <v>45580</v>
      </c>
      <c r="AC33" s="70">
        <f t="shared" si="22"/>
        <v>45587</v>
      </c>
      <c r="AD33" s="97">
        <f t="shared" si="23"/>
        <v>45596</v>
      </c>
      <c r="AE33" s="101">
        <f t="shared" si="24"/>
        <v>45604</v>
      </c>
      <c r="AF33" s="70">
        <f t="shared" si="25"/>
        <v>45611</v>
      </c>
      <c r="AG33" s="70">
        <f t="shared" si="26"/>
        <v>45618</v>
      </c>
      <c r="AH33" s="97">
        <f t="shared" si="27"/>
        <v>45626</v>
      </c>
      <c r="AI33" s="101">
        <f t="shared" si="28"/>
        <v>45634</v>
      </c>
      <c r="AJ33" s="70">
        <f t="shared" si="29"/>
        <v>45641</v>
      </c>
      <c r="AK33" s="70">
        <f t="shared" si="30"/>
        <v>45648</v>
      </c>
      <c r="AL33" s="97">
        <f t="shared" si="31"/>
        <v>45657</v>
      </c>
      <c r="AM33" s="101">
        <f t="shared" si="32"/>
        <v>45665</v>
      </c>
      <c r="AN33" s="70">
        <f t="shared" si="33"/>
        <v>45672</v>
      </c>
      <c r="AO33" s="70">
        <f t="shared" si="34"/>
        <v>45679</v>
      </c>
      <c r="AP33" s="97">
        <f t="shared" si="35"/>
        <v>45688</v>
      </c>
      <c r="AQ33" s="101">
        <f t="shared" si="36"/>
        <v>45696</v>
      </c>
      <c r="AR33" s="70">
        <f t="shared" si="37"/>
        <v>45703</v>
      </c>
      <c r="AS33" s="70">
        <f t="shared" si="38"/>
        <v>45710</v>
      </c>
      <c r="AT33" s="71">
        <f t="shared" si="39"/>
        <v>45716</v>
      </c>
    </row>
    <row r="34" spans="1:46" ht="18.600000000000001" customHeight="1" x14ac:dyDescent="0.25">
      <c r="A34" s="39"/>
      <c r="B34" s="76"/>
      <c r="C34" s="79" t="s">
        <v>113</v>
      </c>
      <c r="D34" s="88"/>
      <c r="E34" s="13">
        <f>EDATE($D$2,-1)</f>
        <v>45597</v>
      </c>
      <c r="F34" s="18">
        <f t="shared" si="41"/>
        <v>45657</v>
      </c>
      <c r="G34" s="69">
        <f t="shared" si="0"/>
        <v>45420</v>
      </c>
      <c r="H34" s="70">
        <f t="shared" si="1"/>
        <v>45427</v>
      </c>
      <c r="I34" s="70">
        <f t="shared" si="2"/>
        <v>45434</v>
      </c>
      <c r="J34" s="97">
        <f t="shared" si="3"/>
        <v>45443</v>
      </c>
      <c r="K34" s="101">
        <f t="shared" si="4"/>
        <v>45451</v>
      </c>
      <c r="L34" s="70">
        <f t="shared" si="5"/>
        <v>45458</v>
      </c>
      <c r="M34" s="70">
        <f t="shared" si="6"/>
        <v>45465</v>
      </c>
      <c r="N34" s="97">
        <f t="shared" si="7"/>
        <v>45473</v>
      </c>
      <c r="O34" s="101">
        <f t="shared" si="8"/>
        <v>45481</v>
      </c>
      <c r="P34" s="70">
        <f t="shared" si="9"/>
        <v>45488</v>
      </c>
      <c r="Q34" s="70">
        <f t="shared" si="10"/>
        <v>45495</v>
      </c>
      <c r="R34" s="97">
        <f t="shared" si="11"/>
        <v>45504</v>
      </c>
      <c r="S34" s="101">
        <f t="shared" si="12"/>
        <v>45512</v>
      </c>
      <c r="T34" s="70">
        <f t="shared" si="13"/>
        <v>45519</v>
      </c>
      <c r="U34" s="70">
        <f t="shared" si="14"/>
        <v>45526</v>
      </c>
      <c r="V34" s="97">
        <f t="shared" si="15"/>
        <v>45535</v>
      </c>
      <c r="W34" s="101">
        <f t="shared" si="16"/>
        <v>45543</v>
      </c>
      <c r="X34" s="70">
        <f t="shared" si="17"/>
        <v>45550</v>
      </c>
      <c r="Y34" s="70">
        <f t="shared" si="18"/>
        <v>45557</v>
      </c>
      <c r="Z34" s="97">
        <f t="shared" si="19"/>
        <v>45565</v>
      </c>
      <c r="AA34" s="101">
        <f t="shared" si="20"/>
        <v>45573</v>
      </c>
      <c r="AB34" s="70">
        <f t="shared" si="21"/>
        <v>45580</v>
      </c>
      <c r="AC34" s="70">
        <f t="shared" si="22"/>
        <v>45587</v>
      </c>
      <c r="AD34" s="97">
        <f t="shared" si="23"/>
        <v>45596</v>
      </c>
      <c r="AE34" s="101">
        <f t="shared" si="24"/>
        <v>45604</v>
      </c>
      <c r="AF34" s="70">
        <f t="shared" si="25"/>
        <v>45611</v>
      </c>
      <c r="AG34" s="70">
        <f t="shared" si="26"/>
        <v>45618</v>
      </c>
      <c r="AH34" s="97">
        <f t="shared" si="27"/>
        <v>45626</v>
      </c>
      <c r="AI34" s="101">
        <f t="shared" si="28"/>
        <v>45634</v>
      </c>
      <c r="AJ34" s="70">
        <f t="shared" si="29"/>
        <v>45641</v>
      </c>
      <c r="AK34" s="70">
        <f t="shared" si="30"/>
        <v>45648</v>
      </c>
      <c r="AL34" s="97">
        <f t="shared" si="31"/>
        <v>45657</v>
      </c>
      <c r="AM34" s="101">
        <f t="shared" si="32"/>
        <v>45665</v>
      </c>
      <c r="AN34" s="70">
        <f t="shared" si="33"/>
        <v>45672</v>
      </c>
      <c r="AO34" s="70">
        <f t="shared" si="34"/>
        <v>45679</v>
      </c>
      <c r="AP34" s="97">
        <f t="shared" si="35"/>
        <v>45688</v>
      </c>
      <c r="AQ34" s="101">
        <f t="shared" si="36"/>
        <v>45696</v>
      </c>
      <c r="AR34" s="70">
        <f t="shared" si="37"/>
        <v>45703</v>
      </c>
      <c r="AS34" s="70">
        <f t="shared" si="38"/>
        <v>45710</v>
      </c>
      <c r="AT34" s="71">
        <f t="shared" si="39"/>
        <v>45716</v>
      </c>
    </row>
    <row r="35" spans="1:46" ht="18.600000000000001" customHeight="1" x14ac:dyDescent="0.25">
      <c r="A35" s="39"/>
      <c r="B35" s="76"/>
      <c r="C35" s="87" t="s">
        <v>110</v>
      </c>
      <c r="D35" s="90"/>
      <c r="E35" s="19">
        <f>EDATE($D$2,0)+15</f>
        <v>45642</v>
      </c>
      <c r="F35" s="18">
        <f>EOMONTH(E35,0)</f>
        <v>45657</v>
      </c>
      <c r="G35" s="72">
        <f t="shared" si="0"/>
        <v>45420</v>
      </c>
      <c r="H35" s="73">
        <f t="shared" si="1"/>
        <v>45427</v>
      </c>
      <c r="I35" s="73">
        <f t="shared" si="2"/>
        <v>45434</v>
      </c>
      <c r="J35" s="98">
        <f t="shared" si="3"/>
        <v>45443</v>
      </c>
      <c r="K35" s="102">
        <f t="shared" si="4"/>
        <v>45451</v>
      </c>
      <c r="L35" s="73">
        <f t="shared" si="5"/>
        <v>45458</v>
      </c>
      <c r="M35" s="73">
        <f t="shared" si="6"/>
        <v>45465</v>
      </c>
      <c r="N35" s="98">
        <f t="shared" si="7"/>
        <v>45473</v>
      </c>
      <c r="O35" s="102">
        <f t="shared" si="8"/>
        <v>45481</v>
      </c>
      <c r="P35" s="73">
        <f t="shared" si="9"/>
        <v>45488</v>
      </c>
      <c r="Q35" s="73">
        <f t="shared" si="10"/>
        <v>45495</v>
      </c>
      <c r="R35" s="98">
        <f t="shared" si="11"/>
        <v>45504</v>
      </c>
      <c r="S35" s="102">
        <f t="shared" si="12"/>
        <v>45512</v>
      </c>
      <c r="T35" s="73">
        <f t="shared" si="13"/>
        <v>45519</v>
      </c>
      <c r="U35" s="73">
        <f t="shared" si="14"/>
        <v>45526</v>
      </c>
      <c r="V35" s="98">
        <f t="shared" si="15"/>
        <v>45535</v>
      </c>
      <c r="W35" s="102">
        <f t="shared" si="16"/>
        <v>45543</v>
      </c>
      <c r="X35" s="73">
        <f t="shared" si="17"/>
        <v>45550</v>
      </c>
      <c r="Y35" s="73">
        <f t="shared" si="18"/>
        <v>45557</v>
      </c>
      <c r="Z35" s="98">
        <f t="shared" si="19"/>
        <v>45565</v>
      </c>
      <c r="AA35" s="102">
        <f t="shared" si="20"/>
        <v>45573</v>
      </c>
      <c r="AB35" s="73">
        <f t="shared" si="21"/>
        <v>45580</v>
      </c>
      <c r="AC35" s="73">
        <f t="shared" si="22"/>
        <v>45587</v>
      </c>
      <c r="AD35" s="98">
        <f t="shared" si="23"/>
        <v>45596</v>
      </c>
      <c r="AE35" s="102">
        <f t="shared" si="24"/>
        <v>45604</v>
      </c>
      <c r="AF35" s="73">
        <f t="shared" si="25"/>
        <v>45611</v>
      </c>
      <c r="AG35" s="73">
        <f t="shared" si="26"/>
        <v>45618</v>
      </c>
      <c r="AH35" s="98">
        <f t="shared" si="27"/>
        <v>45626</v>
      </c>
      <c r="AI35" s="102">
        <f t="shared" si="28"/>
        <v>45634</v>
      </c>
      <c r="AJ35" s="73">
        <f t="shared" si="29"/>
        <v>45641</v>
      </c>
      <c r="AK35" s="73">
        <f t="shared" si="30"/>
        <v>45648</v>
      </c>
      <c r="AL35" s="98">
        <f t="shared" si="31"/>
        <v>45657</v>
      </c>
      <c r="AM35" s="102">
        <f t="shared" si="32"/>
        <v>45665</v>
      </c>
      <c r="AN35" s="73">
        <f t="shared" si="33"/>
        <v>45672</v>
      </c>
      <c r="AO35" s="73">
        <f t="shared" si="34"/>
        <v>45679</v>
      </c>
      <c r="AP35" s="98">
        <f t="shared" si="35"/>
        <v>45688</v>
      </c>
      <c r="AQ35" s="102">
        <f t="shared" si="36"/>
        <v>45696</v>
      </c>
      <c r="AR35" s="73">
        <f t="shared" si="37"/>
        <v>45703</v>
      </c>
      <c r="AS35" s="73">
        <f t="shared" si="38"/>
        <v>45710</v>
      </c>
      <c r="AT35" s="74">
        <f t="shared" si="39"/>
        <v>45716</v>
      </c>
    </row>
    <row r="36" spans="1:46" ht="18.600000000000001" customHeight="1" x14ac:dyDescent="0.25">
      <c r="A36" s="40" t="s">
        <v>109</v>
      </c>
      <c r="B36" s="75" t="s">
        <v>2</v>
      </c>
      <c r="C36" s="81" t="s">
        <v>119</v>
      </c>
      <c r="D36" s="88"/>
      <c r="E36" s="82">
        <f>EDATE($D$2,-5)</f>
        <v>45474</v>
      </c>
      <c r="F36" s="83">
        <f>EOMONTH(E36,2)</f>
        <v>45565</v>
      </c>
      <c r="G36" s="84">
        <f t="shared" si="0"/>
        <v>45420</v>
      </c>
      <c r="H36" s="85">
        <f t="shared" si="1"/>
        <v>45427</v>
      </c>
      <c r="I36" s="85">
        <f t="shared" si="2"/>
        <v>45434</v>
      </c>
      <c r="J36" s="99">
        <f t="shared" si="3"/>
        <v>45443</v>
      </c>
      <c r="K36" s="103">
        <f t="shared" si="4"/>
        <v>45451</v>
      </c>
      <c r="L36" s="85">
        <f t="shared" si="5"/>
        <v>45458</v>
      </c>
      <c r="M36" s="85">
        <f t="shared" si="6"/>
        <v>45465</v>
      </c>
      <c r="N36" s="99">
        <f t="shared" si="7"/>
        <v>45473</v>
      </c>
      <c r="O36" s="103">
        <f t="shared" si="8"/>
        <v>45481</v>
      </c>
      <c r="P36" s="85">
        <f t="shared" si="9"/>
        <v>45488</v>
      </c>
      <c r="Q36" s="85">
        <f t="shared" si="10"/>
        <v>45495</v>
      </c>
      <c r="R36" s="99">
        <f t="shared" si="11"/>
        <v>45504</v>
      </c>
      <c r="S36" s="103">
        <f t="shared" si="12"/>
        <v>45512</v>
      </c>
      <c r="T36" s="85">
        <f t="shared" si="13"/>
        <v>45519</v>
      </c>
      <c r="U36" s="85">
        <f t="shared" si="14"/>
        <v>45526</v>
      </c>
      <c r="V36" s="99">
        <f t="shared" si="15"/>
        <v>45535</v>
      </c>
      <c r="W36" s="103">
        <f t="shared" si="16"/>
        <v>45543</v>
      </c>
      <c r="X36" s="85">
        <f t="shared" si="17"/>
        <v>45550</v>
      </c>
      <c r="Y36" s="85">
        <f t="shared" si="18"/>
        <v>45557</v>
      </c>
      <c r="Z36" s="99">
        <f t="shared" si="19"/>
        <v>45565</v>
      </c>
      <c r="AA36" s="103">
        <f t="shared" si="20"/>
        <v>45573</v>
      </c>
      <c r="AB36" s="85">
        <f t="shared" si="21"/>
        <v>45580</v>
      </c>
      <c r="AC36" s="85">
        <f t="shared" si="22"/>
        <v>45587</v>
      </c>
      <c r="AD36" s="99">
        <f t="shared" si="23"/>
        <v>45596</v>
      </c>
      <c r="AE36" s="103">
        <f t="shared" si="24"/>
        <v>45604</v>
      </c>
      <c r="AF36" s="85">
        <f t="shared" si="25"/>
        <v>45611</v>
      </c>
      <c r="AG36" s="85">
        <f t="shared" si="26"/>
        <v>45618</v>
      </c>
      <c r="AH36" s="99">
        <f t="shared" si="27"/>
        <v>45626</v>
      </c>
      <c r="AI36" s="103">
        <f t="shared" si="28"/>
        <v>45634</v>
      </c>
      <c r="AJ36" s="85">
        <f t="shared" si="29"/>
        <v>45641</v>
      </c>
      <c r="AK36" s="85">
        <f t="shared" si="30"/>
        <v>45648</v>
      </c>
      <c r="AL36" s="99">
        <f t="shared" si="31"/>
        <v>45657</v>
      </c>
      <c r="AM36" s="103">
        <f t="shared" si="32"/>
        <v>45665</v>
      </c>
      <c r="AN36" s="85">
        <f t="shared" si="33"/>
        <v>45672</v>
      </c>
      <c r="AO36" s="85">
        <f t="shared" si="34"/>
        <v>45679</v>
      </c>
      <c r="AP36" s="99">
        <f t="shared" si="35"/>
        <v>45688</v>
      </c>
      <c r="AQ36" s="103">
        <f t="shared" si="36"/>
        <v>45696</v>
      </c>
      <c r="AR36" s="85">
        <f t="shared" si="37"/>
        <v>45703</v>
      </c>
      <c r="AS36" s="85">
        <f t="shared" si="38"/>
        <v>45710</v>
      </c>
      <c r="AT36" s="86">
        <f t="shared" si="39"/>
        <v>45716</v>
      </c>
    </row>
    <row r="37" spans="1:46" ht="18.600000000000001" customHeight="1" x14ac:dyDescent="0.25">
      <c r="A37" s="41"/>
      <c r="B37" s="76"/>
      <c r="C37" s="79" t="s">
        <v>3</v>
      </c>
      <c r="D37" s="88"/>
      <c r="E37" s="13">
        <f>EDATE($D$2,-5)</f>
        <v>45474</v>
      </c>
      <c r="F37" s="18">
        <f>EOMONTH(E37,3)</f>
        <v>45596</v>
      </c>
      <c r="G37" s="69">
        <f t="shared" si="0"/>
        <v>45420</v>
      </c>
      <c r="H37" s="70">
        <f t="shared" si="1"/>
        <v>45427</v>
      </c>
      <c r="I37" s="70">
        <f t="shared" si="2"/>
        <v>45434</v>
      </c>
      <c r="J37" s="97">
        <f t="shared" si="3"/>
        <v>45443</v>
      </c>
      <c r="K37" s="101">
        <f t="shared" si="4"/>
        <v>45451</v>
      </c>
      <c r="L37" s="70">
        <f t="shared" si="5"/>
        <v>45458</v>
      </c>
      <c r="M37" s="70">
        <f t="shared" si="6"/>
        <v>45465</v>
      </c>
      <c r="N37" s="97">
        <f t="shared" si="7"/>
        <v>45473</v>
      </c>
      <c r="O37" s="101">
        <f t="shared" si="8"/>
        <v>45481</v>
      </c>
      <c r="P37" s="70">
        <f t="shared" si="9"/>
        <v>45488</v>
      </c>
      <c r="Q37" s="70">
        <f t="shared" si="10"/>
        <v>45495</v>
      </c>
      <c r="R37" s="97">
        <f t="shared" si="11"/>
        <v>45504</v>
      </c>
      <c r="S37" s="101">
        <f t="shared" si="12"/>
        <v>45512</v>
      </c>
      <c r="T37" s="70">
        <f t="shared" si="13"/>
        <v>45519</v>
      </c>
      <c r="U37" s="70">
        <f t="shared" si="14"/>
        <v>45526</v>
      </c>
      <c r="V37" s="97">
        <f t="shared" si="15"/>
        <v>45535</v>
      </c>
      <c r="W37" s="101">
        <f t="shared" si="16"/>
        <v>45543</v>
      </c>
      <c r="X37" s="70">
        <f t="shared" si="17"/>
        <v>45550</v>
      </c>
      <c r="Y37" s="70">
        <f t="shared" si="18"/>
        <v>45557</v>
      </c>
      <c r="Z37" s="97">
        <f t="shared" si="19"/>
        <v>45565</v>
      </c>
      <c r="AA37" s="101">
        <f t="shared" si="20"/>
        <v>45573</v>
      </c>
      <c r="AB37" s="70">
        <f t="shared" si="21"/>
        <v>45580</v>
      </c>
      <c r="AC37" s="70">
        <f t="shared" si="22"/>
        <v>45587</v>
      </c>
      <c r="AD37" s="97">
        <f t="shared" si="23"/>
        <v>45596</v>
      </c>
      <c r="AE37" s="101">
        <f t="shared" si="24"/>
        <v>45604</v>
      </c>
      <c r="AF37" s="70">
        <f t="shared" si="25"/>
        <v>45611</v>
      </c>
      <c r="AG37" s="70">
        <f t="shared" si="26"/>
        <v>45618</v>
      </c>
      <c r="AH37" s="97">
        <f t="shared" si="27"/>
        <v>45626</v>
      </c>
      <c r="AI37" s="101">
        <f t="shared" si="28"/>
        <v>45634</v>
      </c>
      <c r="AJ37" s="70">
        <f t="shared" si="29"/>
        <v>45641</v>
      </c>
      <c r="AK37" s="70">
        <f t="shared" si="30"/>
        <v>45648</v>
      </c>
      <c r="AL37" s="97">
        <f t="shared" si="31"/>
        <v>45657</v>
      </c>
      <c r="AM37" s="101">
        <f t="shared" si="32"/>
        <v>45665</v>
      </c>
      <c r="AN37" s="70">
        <f t="shared" si="33"/>
        <v>45672</v>
      </c>
      <c r="AO37" s="70">
        <f t="shared" si="34"/>
        <v>45679</v>
      </c>
      <c r="AP37" s="97">
        <f t="shared" si="35"/>
        <v>45688</v>
      </c>
      <c r="AQ37" s="101">
        <f t="shared" si="36"/>
        <v>45696</v>
      </c>
      <c r="AR37" s="70">
        <f t="shared" si="37"/>
        <v>45703</v>
      </c>
      <c r="AS37" s="70">
        <f t="shared" si="38"/>
        <v>45710</v>
      </c>
      <c r="AT37" s="71">
        <f t="shared" si="39"/>
        <v>45716</v>
      </c>
    </row>
    <row r="38" spans="1:46" ht="18.600000000000001" customHeight="1" x14ac:dyDescent="0.25">
      <c r="A38" s="41"/>
      <c r="B38" s="76"/>
      <c r="C38" s="79" t="s">
        <v>4</v>
      </c>
      <c r="D38" s="88"/>
      <c r="E38" s="13">
        <f>EDATE($D$2,-3)</f>
        <v>45536</v>
      </c>
      <c r="F38" s="18">
        <f>EOMONTH(E38,1)</f>
        <v>45596</v>
      </c>
      <c r="G38" s="69">
        <f t="shared" si="0"/>
        <v>45420</v>
      </c>
      <c r="H38" s="70">
        <f t="shared" si="1"/>
        <v>45427</v>
      </c>
      <c r="I38" s="70">
        <f t="shared" si="2"/>
        <v>45434</v>
      </c>
      <c r="J38" s="97">
        <f t="shared" si="3"/>
        <v>45443</v>
      </c>
      <c r="K38" s="101">
        <f t="shared" si="4"/>
        <v>45451</v>
      </c>
      <c r="L38" s="70">
        <f t="shared" si="5"/>
        <v>45458</v>
      </c>
      <c r="M38" s="70">
        <f t="shared" si="6"/>
        <v>45465</v>
      </c>
      <c r="N38" s="97">
        <f t="shared" si="7"/>
        <v>45473</v>
      </c>
      <c r="O38" s="101">
        <f t="shared" si="8"/>
        <v>45481</v>
      </c>
      <c r="P38" s="70">
        <f t="shared" si="9"/>
        <v>45488</v>
      </c>
      <c r="Q38" s="70">
        <f t="shared" si="10"/>
        <v>45495</v>
      </c>
      <c r="R38" s="97">
        <f t="shared" si="11"/>
        <v>45504</v>
      </c>
      <c r="S38" s="101">
        <f t="shared" si="12"/>
        <v>45512</v>
      </c>
      <c r="T38" s="70">
        <f t="shared" si="13"/>
        <v>45519</v>
      </c>
      <c r="U38" s="70">
        <f t="shared" si="14"/>
        <v>45526</v>
      </c>
      <c r="V38" s="97">
        <f t="shared" si="15"/>
        <v>45535</v>
      </c>
      <c r="W38" s="101">
        <f t="shared" si="16"/>
        <v>45543</v>
      </c>
      <c r="X38" s="70">
        <f t="shared" si="17"/>
        <v>45550</v>
      </c>
      <c r="Y38" s="70">
        <f t="shared" si="18"/>
        <v>45557</v>
      </c>
      <c r="Z38" s="97">
        <f t="shared" si="19"/>
        <v>45565</v>
      </c>
      <c r="AA38" s="101">
        <f t="shared" si="20"/>
        <v>45573</v>
      </c>
      <c r="AB38" s="70">
        <f t="shared" si="21"/>
        <v>45580</v>
      </c>
      <c r="AC38" s="70">
        <f t="shared" si="22"/>
        <v>45587</v>
      </c>
      <c r="AD38" s="97">
        <f t="shared" si="23"/>
        <v>45596</v>
      </c>
      <c r="AE38" s="101">
        <f t="shared" si="24"/>
        <v>45604</v>
      </c>
      <c r="AF38" s="70">
        <f t="shared" si="25"/>
        <v>45611</v>
      </c>
      <c r="AG38" s="70">
        <f t="shared" si="26"/>
        <v>45618</v>
      </c>
      <c r="AH38" s="97">
        <f t="shared" si="27"/>
        <v>45626</v>
      </c>
      <c r="AI38" s="101">
        <f t="shared" si="28"/>
        <v>45634</v>
      </c>
      <c r="AJ38" s="70">
        <f t="shared" si="29"/>
        <v>45641</v>
      </c>
      <c r="AK38" s="70">
        <f t="shared" si="30"/>
        <v>45648</v>
      </c>
      <c r="AL38" s="97">
        <f t="shared" si="31"/>
        <v>45657</v>
      </c>
      <c r="AM38" s="101">
        <f t="shared" si="32"/>
        <v>45665</v>
      </c>
      <c r="AN38" s="70">
        <f t="shared" si="33"/>
        <v>45672</v>
      </c>
      <c r="AO38" s="70">
        <f t="shared" si="34"/>
        <v>45679</v>
      </c>
      <c r="AP38" s="97">
        <f t="shared" si="35"/>
        <v>45688</v>
      </c>
      <c r="AQ38" s="101">
        <f t="shared" si="36"/>
        <v>45696</v>
      </c>
      <c r="AR38" s="70">
        <f t="shared" si="37"/>
        <v>45703</v>
      </c>
      <c r="AS38" s="70">
        <f t="shared" si="38"/>
        <v>45710</v>
      </c>
      <c r="AT38" s="71">
        <f t="shared" si="39"/>
        <v>45716</v>
      </c>
    </row>
    <row r="39" spans="1:46" ht="18.600000000000001" customHeight="1" x14ac:dyDescent="0.25">
      <c r="A39" s="41"/>
      <c r="B39" s="76"/>
      <c r="C39" s="79" t="s">
        <v>5</v>
      </c>
      <c r="D39" s="88"/>
      <c r="E39" s="13">
        <f>EDATE($D$2,-2)+15</f>
        <v>45581</v>
      </c>
      <c r="F39" s="18">
        <f>EOMONTH(E39,1)</f>
        <v>45626</v>
      </c>
      <c r="G39" s="69">
        <f t="shared" si="0"/>
        <v>45420</v>
      </c>
      <c r="H39" s="70">
        <f t="shared" si="1"/>
        <v>45427</v>
      </c>
      <c r="I39" s="70">
        <f t="shared" si="2"/>
        <v>45434</v>
      </c>
      <c r="J39" s="97">
        <f t="shared" si="3"/>
        <v>45443</v>
      </c>
      <c r="K39" s="101">
        <f t="shared" si="4"/>
        <v>45451</v>
      </c>
      <c r="L39" s="70">
        <f t="shared" si="5"/>
        <v>45458</v>
      </c>
      <c r="M39" s="70">
        <f t="shared" si="6"/>
        <v>45465</v>
      </c>
      <c r="N39" s="97">
        <f t="shared" si="7"/>
        <v>45473</v>
      </c>
      <c r="O39" s="101">
        <f t="shared" si="8"/>
        <v>45481</v>
      </c>
      <c r="P39" s="70">
        <f t="shared" si="9"/>
        <v>45488</v>
      </c>
      <c r="Q39" s="70">
        <f t="shared" si="10"/>
        <v>45495</v>
      </c>
      <c r="R39" s="97">
        <f t="shared" si="11"/>
        <v>45504</v>
      </c>
      <c r="S39" s="101">
        <f t="shared" si="12"/>
        <v>45512</v>
      </c>
      <c r="T39" s="70">
        <f t="shared" si="13"/>
        <v>45519</v>
      </c>
      <c r="U39" s="70">
        <f t="shared" si="14"/>
        <v>45526</v>
      </c>
      <c r="V39" s="97">
        <f t="shared" si="15"/>
        <v>45535</v>
      </c>
      <c r="W39" s="101">
        <f t="shared" si="16"/>
        <v>45543</v>
      </c>
      <c r="X39" s="70">
        <f t="shared" si="17"/>
        <v>45550</v>
      </c>
      <c r="Y39" s="70">
        <f t="shared" si="18"/>
        <v>45557</v>
      </c>
      <c r="Z39" s="97">
        <f t="shared" si="19"/>
        <v>45565</v>
      </c>
      <c r="AA39" s="101">
        <f t="shared" si="20"/>
        <v>45573</v>
      </c>
      <c r="AB39" s="70">
        <f t="shared" si="21"/>
        <v>45580</v>
      </c>
      <c r="AC39" s="70">
        <f t="shared" si="22"/>
        <v>45587</v>
      </c>
      <c r="AD39" s="97">
        <f t="shared" si="23"/>
        <v>45596</v>
      </c>
      <c r="AE39" s="101">
        <f t="shared" si="24"/>
        <v>45604</v>
      </c>
      <c r="AF39" s="70">
        <f t="shared" si="25"/>
        <v>45611</v>
      </c>
      <c r="AG39" s="70">
        <f t="shared" si="26"/>
        <v>45618</v>
      </c>
      <c r="AH39" s="97">
        <f t="shared" si="27"/>
        <v>45626</v>
      </c>
      <c r="AI39" s="101">
        <f t="shared" si="28"/>
        <v>45634</v>
      </c>
      <c r="AJ39" s="70">
        <f t="shared" si="29"/>
        <v>45641</v>
      </c>
      <c r="AK39" s="70">
        <f t="shared" si="30"/>
        <v>45648</v>
      </c>
      <c r="AL39" s="97">
        <f t="shared" si="31"/>
        <v>45657</v>
      </c>
      <c r="AM39" s="101">
        <f t="shared" si="32"/>
        <v>45665</v>
      </c>
      <c r="AN39" s="70">
        <f t="shared" si="33"/>
        <v>45672</v>
      </c>
      <c r="AO39" s="70">
        <f t="shared" si="34"/>
        <v>45679</v>
      </c>
      <c r="AP39" s="97">
        <f t="shared" si="35"/>
        <v>45688</v>
      </c>
      <c r="AQ39" s="101">
        <f t="shared" si="36"/>
        <v>45696</v>
      </c>
      <c r="AR39" s="70">
        <f t="shared" si="37"/>
        <v>45703</v>
      </c>
      <c r="AS39" s="70">
        <f t="shared" si="38"/>
        <v>45710</v>
      </c>
      <c r="AT39" s="71">
        <f t="shared" si="39"/>
        <v>45716</v>
      </c>
    </row>
    <row r="40" spans="1:46" ht="18.600000000000001" customHeight="1" x14ac:dyDescent="0.25">
      <c r="A40" s="41"/>
      <c r="B40" s="76"/>
      <c r="C40" s="79" t="s">
        <v>122</v>
      </c>
      <c r="D40" s="88"/>
      <c r="E40" s="13">
        <f>EDATE($D$2,-2)+15</f>
        <v>45581</v>
      </c>
      <c r="F40" s="18">
        <f>EOMONTH(E40,1)-15</f>
        <v>45611</v>
      </c>
      <c r="G40" s="69">
        <f t="shared" si="0"/>
        <v>45420</v>
      </c>
      <c r="H40" s="70">
        <f t="shared" si="1"/>
        <v>45427</v>
      </c>
      <c r="I40" s="70">
        <f t="shared" si="2"/>
        <v>45434</v>
      </c>
      <c r="J40" s="97">
        <f t="shared" si="3"/>
        <v>45443</v>
      </c>
      <c r="K40" s="101">
        <f t="shared" si="4"/>
        <v>45451</v>
      </c>
      <c r="L40" s="70">
        <f t="shared" si="5"/>
        <v>45458</v>
      </c>
      <c r="M40" s="70">
        <f t="shared" si="6"/>
        <v>45465</v>
      </c>
      <c r="N40" s="97">
        <f t="shared" si="7"/>
        <v>45473</v>
      </c>
      <c r="O40" s="101">
        <f t="shared" si="8"/>
        <v>45481</v>
      </c>
      <c r="P40" s="70">
        <f t="shared" si="9"/>
        <v>45488</v>
      </c>
      <c r="Q40" s="70">
        <f t="shared" si="10"/>
        <v>45495</v>
      </c>
      <c r="R40" s="97">
        <f t="shared" si="11"/>
        <v>45504</v>
      </c>
      <c r="S40" s="101">
        <f t="shared" si="12"/>
        <v>45512</v>
      </c>
      <c r="T40" s="70">
        <f t="shared" si="13"/>
        <v>45519</v>
      </c>
      <c r="U40" s="70">
        <f t="shared" si="14"/>
        <v>45526</v>
      </c>
      <c r="V40" s="97">
        <f t="shared" si="15"/>
        <v>45535</v>
      </c>
      <c r="W40" s="101">
        <f t="shared" si="16"/>
        <v>45543</v>
      </c>
      <c r="X40" s="70">
        <f t="shared" si="17"/>
        <v>45550</v>
      </c>
      <c r="Y40" s="70">
        <f t="shared" si="18"/>
        <v>45557</v>
      </c>
      <c r="Z40" s="97">
        <f t="shared" si="19"/>
        <v>45565</v>
      </c>
      <c r="AA40" s="101">
        <f t="shared" si="20"/>
        <v>45573</v>
      </c>
      <c r="AB40" s="70">
        <f t="shared" si="21"/>
        <v>45580</v>
      </c>
      <c r="AC40" s="70">
        <f t="shared" si="22"/>
        <v>45587</v>
      </c>
      <c r="AD40" s="97">
        <f t="shared" si="23"/>
        <v>45596</v>
      </c>
      <c r="AE40" s="101">
        <f t="shared" si="24"/>
        <v>45604</v>
      </c>
      <c r="AF40" s="70">
        <f t="shared" si="25"/>
        <v>45611</v>
      </c>
      <c r="AG40" s="70">
        <f t="shared" si="26"/>
        <v>45618</v>
      </c>
      <c r="AH40" s="97">
        <f t="shared" si="27"/>
        <v>45626</v>
      </c>
      <c r="AI40" s="101">
        <f t="shared" si="28"/>
        <v>45634</v>
      </c>
      <c r="AJ40" s="70">
        <f t="shared" si="29"/>
        <v>45641</v>
      </c>
      <c r="AK40" s="70">
        <f t="shared" si="30"/>
        <v>45648</v>
      </c>
      <c r="AL40" s="97">
        <f t="shared" si="31"/>
        <v>45657</v>
      </c>
      <c r="AM40" s="101">
        <f t="shared" si="32"/>
        <v>45665</v>
      </c>
      <c r="AN40" s="70">
        <f t="shared" si="33"/>
        <v>45672</v>
      </c>
      <c r="AO40" s="70">
        <f t="shared" si="34"/>
        <v>45679</v>
      </c>
      <c r="AP40" s="97">
        <f t="shared" si="35"/>
        <v>45688</v>
      </c>
      <c r="AQ40" s="101">
        <f t="shared" si="36"/>
        <v>45696</v>
      </c>
      <c r="AR40" s="70">
        <f t="shared" si="37"/>
        <v>45703</v>
      </c>
      <c r="AS40" s="70">
        <f t="shared" si="38"/>
        <v>45710</v>
      </c>
      <c r="AT40" s="71">
        <f t="shared" si="39"/>
        <v>45716</v>
      </c>
    </row>
    <row r="41" spans="1:46" ht="18.600000000000001" customHeight="1" x14ac:dyDescent="0.25">
      <c r="A41" s="41"/>
      <c r="B41" s="76"/>
      <c r="C41" s="79" t="s">
        <v>6</v>
      </c>
      <c r="D41" s="88"/>
      <c r="E41" s="13">
        <f>EDATE($D$2,-1)</f>
        <v>45597</v>
      </c>
      <c r="F41" s="18">
        <f>EOMONTH(E41,0)</f>
        <v>45626</v>
      </c>
      <c r="G41" s="69">
        <f t="shared" si="0"/>
        <v>45420</v>
      </c>
      <c r="H41" s="70">
        <f t="shared" si="1"/>
        <v>45427</v>
      </c>
      <c r="I41" s="70">
        <f t="shared" si="2"/>
        <v>45434</v>
      </c>
      <c r="J41" s="97">
        <f t="shared" si="3"/>
        <v>45443</v>
      </c>
      <c r="K41" s="101">
        <f t="shared" si="4"/>
        <v>45451</v>
      </c>
      <c r="L41" s="70">
        <f t="shared" si="5"/>
        <v>45458</v>
      </c>
      <c r="M41" s="70">
        <f t="shared" si="6"/>
        <v>45465</v>
      </c>
      <c r="N41" s="97">
        <f t="shared" si="7"/>
        <v>45473</v>
      </c>
      <c r="O41" s="101">
        <f t="shared" si="8"/>
        <v>45481</v>
      </c>
      <c r="P41" s="70">
        <f t="shared" si="9"/>
        <v>45488</v>
      </c>
      <c r="Q41" s="70">
        <f t="shared" si="10"/>
        <v>45495</v>
      </c>
      <c r="R41" s="97">
        <f t="shared" si="11"/>
        <v>45504</v>
      </c>
      <c r="S41" s="101">
        <f t="shared" si="12"/>
        <v>45512</v>
      </c>
      <c r="T41" s="70">
        <f t="shared" si="13"/>
        <v>45519</v>
      </c>
      <c r="U41" s="70">
        <f t="shared" si="14"/>
        <v>45526</v>
      </c>
      <c r="V41" s="97">
        <f t="shared" si="15"/>
        <v>45535</v>
      </c>
      <c r="W41" s="101">
        <f t="shared" si="16"/>
        <v>45543</v>
      </c>
      <c r="X41" s="70">
        <f t="shared" si="17"/>
        <v>45550</v>
      </c>
      <c r="Y41" s="70">
        <f t="shared" si="18"/>
        <v>45557</v>
      </c>
      <c r="Z41" s="97">
        <f t="shared" si="19"/>
        <v>45565</v>
      </c>
      <c r="AA41" s="101">
        <f t="shared" si="20"/>
        <v>45573</v>
      </c>
      <c r="AB41" s="70">
        <f t="shared" si="21"/>
        <v>45580</v>
      </c>
      <c r="AC41" s="70">
        <f t="shared" si="22"/>
        <v>45587</v>
      </c>
      <c r="AD41" s="97">
        <f t="shared" si="23"/>
        <v>45596</v>
      </c>
      <c r="AE41" s="101">
        <f t="shared" si="24"/>
        <v>45604</v>
      </c>
      <c r="AF41" s="70">
        <f t="shared" si="25"/>
        <v>45611</v>
      </c>
      <c r="AG41" s="70">
        <f t="shared" si="26"/>
        <v>45618</v>
      </c>
      <c r="AH41" s="97">
        <f t="shared" si="27"/>
        <v>45626</v>
      </c>
      <c r="AI41" s="101">
        <f t="shared" si="28"/>
        <v>45634</v>
      </c>
      <c r="AJ41" s="70">
        <f t="shared" si="29"/>
        <v>45641</v>
      </c>
      <c r="AK41" s="70">
        <f t="shared" si="30"/>
        <v>45648</v>
      </c>
      <c r="AL41" s="97">
        <f t="shared" si="31"/>
        <v>45657</v>
      </c>
      <c r="AM41" s="101">
        <f t="shared" si="32"/>
        <v>45665</v>
      </c>
      <c r="AN41" s="70">
        <f t="shared" si="33"/>
        <v>45672</v>
      </c>
      <c r="AO41" s="70">
        <f t="shared" si="34"/>
        <v>45679</v>
      </c>
      <c r="AP41" s="97">
        <f t="shared" si="35"/>
        <v>45688</v>
      </c>
      <c r="AQ41" s="101">
        <f t="shared" si="36"/>
        <v>45696</v>
      </c>
      <c r="AR41" s="70">
        <f t="shared" si="37"/>
        <v>45703</v>
      </c>
      <c r="AS41" s="70">
        <f t="shared" si="38"/>
        <v>45710</v>
      </c>
      <c r="AT41" s="71">
        <f t="shared" si="39"/>
        <v>45716</v>
      </c>
    </row>
    <row r="42" spans="1:46" ht="18.600000000000001" customHeight="1" x14ac:dyDescent="0.25">
      <c r="A42" s="41"/>
      <c r="B42" s="76"/>
      <c r="C42" s="80" t="s">
        <v>125</v>
      </c>
      <c r="D42" s="89"/>
      <c r="E42" s="13">
        <f>EDATE($D$2,-1)</f>
        <v>45597</v>
      </c>
      <c r="F42" s="18">
        <f>EOMONTH(E42,0)</f>
        <v>45626</v>
      </c>
      <c r="G42" s="69">
        <f t="shared" si="0"/>
        <v>45420</v>
      </c>
      <c r="H42" s="70">
        <f t="shared" si="1"/>
        <v>45427</v>
      </c>
      <c r="I42" s="70">
        <f t="shared" si="2"/>
        <v>45434</v>
      </c>
      <c r="J42" s="97">
        <f t="shared" si="3"/>
        <v>45443</v>
      </c>
      <c r="K42" s="101">
        <f t="shared" si="4"/>
        <v>45451</v>
      </c>
      <c r="L42" s="70">
        <f t="shared" si="5"/>
        <v>45458</v>
      </c>
      <c r="M42" s="70">
        <f t="shared" si="6"/>
        <v>45465</v>
      </c>
      <c r="N42" s="97">
        <f t="shared" si="7"/>
        <v>45473</v>
      </c>
      <c r="O42" s="101">
        <f t="shared" si="8"/>
        <v>45481</v>
      </c>
      <c r="P42" s="70">
        <f t="shared" si="9"/>
        <v>45488</v>
      </c>
      <c r="Q42" s="70">
        <f t="shared" si="10"/>
        <v>45495</v>
      </c>
      <c r="R42" s="97">
        <f t="shared" si="11"/>
        <v>45504</v>
      </c>
      <c r="S42" s="101">
        <f t="shared" si="12"/>
        <v>45512</v>
      </c>
      <c r="T42" s="70">
        <f t="shared" si="13"/>
        <v>45519</v>
      </c>
      <c r="U42" s="70">
        <f t="shared" si="14"/>
        <v>45526</v>
      </c>
      <c r="V42" s="97">
        <f t="shared" si="15"/>
        <v>45535</v>
      </c>
      <c r="W42" s="101">
        <f t="shared" si="16"/>
        <v>45543</v>
      </c>
      <c r="X42" s="70">
        <f t="shared" si="17"/>
        <v>45550</v>
      </c>
      <c r="Y42" s="70">
        <f t="shared" si="18"/>
        <v>45557</v>
      </c>
      <c r="Z42" s="97">
        <f t="shared" si="19"/>
        <v>45565</v>
      </c>
      <c r="AA42" s="101">
        <f t="shared" si="20"/>
        <v>45573</v>
      </c>
      <c r="AB42" s="70">
        <f t="shared" si="21"/>
        <v>45580</v>
      </c>
      <c r="AC42" s="70">
        <f t="shared" si="22"/>
        <v>45587</v>
      </c>
      <c r="AD42" s="97">
        <f t="shared" si="23"/>
        <v>45596</v>
      </c>
      <c r="AE42" s="101">
        <f t="shared" si="24"/>
        <v>45604</v>
      </c>
      <c r="AF42" s="70">
        <f t="shared" si="25"/>
        <v>45611</v>
      </c>
      <c r="AG42" s="70">
        <f t="shared" si="26"/>
        <v>45618</v>
      </c>
      <c r="AH42" s="97">
        <f t="shared" si="27"/>
        <v>45626</v>
      </c>
      <c r="AI42" s="101">
        <f t="shared" si="28"/>
        <v>45634</v>
      </c>
      <c r="AJ42" s="70">
        <f t="shared" si="29"/>
        <v>45641</v>
      </c>
      <c r="AK42" s="70">
        <f t="shared" si="30"/>
        <v>45648</v>
      </c>
      <c r="AL42" s="97">
        <f t="shared" si="31"/>
        <v>45657</v>
      </c>
      <c r="AM42" s="101">
        <f t="shared" si="32"/>
        <v>45665</v>
      </c>
      <c r="AN42" s="70">
        <f t="shared" si="33"/>
        <v>45672</v>
      </c>
      <c r="AO42" s="70">
        <f t="shared" si="34"/>
        <v>45679</v>
      </c>
      <c r="AP42" s="97">
        <f t="shared" si="35"/>
        <v>45688</v>
      </c>
      <c r="AQ42" s="101">
        <f t="shared" si="36"/>
        <v>45696</v>
      </c>
      <c r="AR42" s="70">
        <f t="shared" si="37"/>
        <v>45703</v>
      </c>
      <c r="AS42" s="70">
        <f t="shared" si="38"/>
        <v>45710</v>
      </c>
      <c r="AT42" s="71">
        <f t="shared" si="39"/>
        <v>45716</v>
      </c>
    </row>
    <row r="43" spans="1:46" ht="18.600000000000001" customHeight="1" x14ac:dyDescent="0.25">
      <c r="A43" s="41"/>
      <c r="B43" s="76"/>
      <c r="C43" s="79" t="s">
        <v>124</v>
      </c>
      <c r="D43" s="88"/>
      <c r="E43" s="13">
        <f>EDATE($D$2,-1)+15</f>
        <v>45612</v>
      </c>
      <c r="F43" s="18">
        <f>EOMONTH(E43,1)</f>
        <v>45657</v>
      </c>
      <c r="G43" s="69">
        <f t="shared" si="0"/>
        <v>45420</v>
      </c>
      <c r="H43" s="70">
        <f t="shared" si="1"/>
        <v>45427</v>
      </c>
      <c r="I43" s="70">
        <f t="shared" si="2"/>
        <v>45434</v>
      </c>
      <c r="J43" s="97">
        <f t="shared" si="3"/>
        <v>45443</v>
      </c>
      <c r="K43" s="101">
        <f t="shared" si="4"/>
        <v>45451</v>
      </c>
      <c r="L43" s="70">
        <f t="shared" si="5"/>
        <v>45458</v>
      </c>
      <c r="M43" s="70">
        <f t="shared" si="6"/>
        <v>45465</v>
      </c>
      <c r="N43" s="97">
        <f t="shared" si="7"/>
        <v>45473</v>
      </c>
      <c r="O43" s="101">
        <f t="shared" si="8"/>
        <v>45481</v>
      </c>
      <c r="P43" s="70">
        <f t="shared" si="9"/>
        <v>45488</v>
      </c>
      <c r="Q43" s="70">
        <f t="shared" si="10"/>
        <v>45495</v>
      </c>
      <c r="R43" s="97">
        <f t="shared" si="11"/>
        <v>45504</v>
      </c>
      <c r="S43" s="101">
        <f t="shared" si="12"/>
        <v>45512</v>
      </c>
      <c r="T43" s="70">
        <f t="shared" si="13"/>
        <v>45519</v>
      </c>
      <c r="U43" s="70">
        <f t="shared" si="14"/>
        <v>45526</v>
      </c>
      <c r="V43" s="97">
        <f t="shared" si="15"/>
        <v>45535</v>
      </c>
      <c r="W43" s="101">
        <f t="shared" si="16"/>
        <v>45543</v>
      </c>
      <c r="X43" s="70">
        <f t="shared" si="17"/>
        <v>45550</v>
      </c>
      <c r="Y43" s="70">
        <f t="shared" si="18"/>
        <v>45557</v>
      </c>
      <c r="Z43" s="97">
        <f t="shared" si="19"/>
        <v>45565</v>
      </c>
      <c r="AA43" s="101">
        <f t="shared" si="20"/>
        <v>45573</v>
      </c>
      <c r="AB43" s="70">
        <f t="shared" si="21"/>
        <v>45580</v>
      </c>
      <c r="AC43" s="70">
        <f t="shared" si="22"/>
        <v>45587</v>
      </c>
      <c r="AD43" s="97">
        <f t="shared" si="23"/>
        <v>45596</v>
      </c>
      <c r="AE43" s="101">
        <f t="shared" si="24"/>
        <v>45604</v>
      </c>
      <c r="AF43" s="70">
        <f t="shared" si="25"/>
        <v>45611</v>
      </c>
      <c r="AG43" s="70">
        <f t="shared" si="26"/>
        <v>45618</v>
      </c>
      <c r="AH43" s="97">
        <f t="shared" si="27"/>
        <v>45626</v>
      </c>
      <c r="AI43" s="101">
        <f t="shared" si="28"/>
        <v>45634</v>
      </c>
      <c r="AJ43" s="70">
        <f t="shared" si="29"/>
        <v>45641</v>
      </c>
      <c r="AK43" s="70">
        <f t="shared" si="30"/>
        <v>45648</v>
      </c>
      <c r="AL43" s="97">
        <f t="shared" si="31"/>
        <v>45657</v>
      </c>
      <c r="AM43" s="101">
        <f t="shared" si="32"/>
        <v>45665</v>
      </c>
      <c r="AN43" s="70">
        <f t="shared" si="33"/>
        <v>45672</v>
      </c>
      <c r="AO43" s="70">
        <f t="shared" si="34"/>
        <v>45679</v>
      </c>
      <c r="AP43" s="97">
        <f t="shared" si="35"/>
        <v>45688</v>
      </c>
      <c r="AQ43" s="101">
        <f t="shared" si="36"/>
        <v>45696</v>
      </c>
      <c r="AR43" s="70">
        <f t="shared" si="37"/>
        <v>45703</v>
      </c>
      <c r="AS43" s="70">
        <f t="shared" si="38"/>
        <v>45710</v>
      </c>
      <c r="AT43" s="71">
        <f t="shared" si="39"/>
        <v>45716</v>
      </c>
    </row>
    <row r="44" spans="1:46" ht="18.600000000000001" customHeight="1" x14ac:dyDescent="0.25">
      <c r="A44" s="65"/>
      <c r="B44" s="78"/>
      <c r="C44" s="87" t="s">
        <v>123</v>
      </c>
      <c r="D44" s="90"/>
      <c r="E44" s="19">
        <f>EDATE($D$2,0)</f>
        <v>45627</v>
      </c>
      <c r="F44" s="18">
        <f>EOMONTH(E44,0)+15</f>
        <v>45672</v>
      </c>
      <c r="G44" s="72">
        <f t="shared" si="0"/>
        <v>45420</v>
      </c>
      <c r="H44" s="73">
        <f t="shared" si="1"/>
        <v>45427</v>
      </c>
      <c r="I44" s="73">
        <f t="shared" si="2"/>
        <v>45434</v>
      </c>
      <c r="J44" s="98">
        <f t="shared" si="3"/>
        <v>45443</v>
      </c>
      <c r="K44" s="102">
        <f t="shared" si="4"/>
        <v>45451</v>
      </c>
      <c r="L44" s="73">
        <f t="shared" si="5"/>
        <v>45458</v>
      </c>
      <c r="M44" s="73">
        <f t="shared" si="6"/>
        <v>45465</v>
      </c>
      <c r="N44" s="98">
        <f t="shared" si="7"/>
        <v>45473</v>
      </c>
      <c r="O44" s="102">
        <f t="shared" si="8"/>
        <v>45481</v>
      </c>
      <c r="P44" s="73">
        <f t="shared" si="9"/>
        <v>45488</v>
      </c>
      <c r="Q44" s="73">
        <f t="shared" si="10"/>
        <v>45495</v>
      </c>
      <c r="R44" s="98">
        <f t="shared" si="11"/>
        <v>45504</v>
      </c>
      <c r="S44" s="102">
        <f t="shared" si="12"/>
        <v>45512</v>
      </c>
      <c r="T44" s="73">
        <f t="shared" si="13"/>
        <v>45519</v>
      </c>
      <c r="U44" s="73">
        <f t="shared" si="14"/>
        <v>45526</v>
      </c>
      <c r="V44" s="98">
        <f t="shared" si="15"/>
        <v>45535</v>
      </c>
      <c r="W44" s="102">
        <f t="shared" si="16"/>
        <v>45543</v>
      </c>
      <c r="X44" s="73">
        <f t="shared" si="17"/>
        <v>45550</v>
      </c>
      <c r="Y44" s="73">
        <f t="shared" si="18"/>
        <v>45557</v>
      </c>
      <c r="Z44" s="98">
        <f t="shared" si="19"/>
        <v>45565</v>
      </c>
      <c r="AA44" s="102">
        <f t="shared" si="20"/>
        <v>45573</v>
      </c>
      <c r="AB44" s="73">
        <f t="shared" si="21"/>
        <v>45580</v>
      </c>
      <c r="AC44" s="73">
        <f t="shared" si="22"/>
        <v>45587</v>
      </c>
      <c r="AD44" s="98">
        <f t="shared" si="23"/>
        <v>45596</v>
      </c>
      <c r="AE44" s="102">
        <f t="shared" si="24"/>
        <v>45604</v>
      </c>
      <c r="AF44" s="73">
        <f t="shared" si="25"/>
        <v>45611</v>
      </c>
      <c r="AG44" s="73">
        <f t="shared" si="26"/>
        <v>45618</v>
      </c>
      <c r="AH44" s="98">
        <f t="shared" si="27"/>
        <v>45626</v>
      </c>
      <c r="AI44" s="102">
        <f t="shared" si="28"/>
        <v>45634</v>
      </c>
      <c r="AJ44" s="73">
        <f t="shared" si="29"/>
        <v>45641</v>
      </c>
      <c r="AK44" s="73">
        <f t="shared" si="30"/>
        <v>45648</v>
      </c>
      <c r="AL44" s="98">
        <f t="shared" si="31"/>
        <v>45657</v>
      </c>
      <c r="AM44" s="102">
        <f t="shared" si="32"/>
        <v>45665</v>
      </c>
      <c r="AN44" s="73">
        <f t="shared" si="33"/>
        <v>45672</v>
      </c>
      <c r="AO44" s="73">
        <f t="shared" si="34"/>
        <v>45679</v>
      </c>
      <c r="AP44" s="98">
        <f t="shared" si="35"/>
        <v>45688</v>
      </c>
      <c r="AQ44" s="102">
        <f t="shared" si="36"/>
        <v>45696</v>
      </c>
      <c r="AR44" s="73">
        <f t="shared" si="37"/>
        <v>45703</v>
      </c>
      <c r="AS44" s="73">
        <f t="shared" si="38"/>
        <v>45710</v>
      </c>
      <c r="AT44" s="74">
        <f t="shared" si="39"/>
        <v>45716</v>
      </c>
    </row>
  </sheetData>
  <mergeCells count="32">
    <mergeCell ref="AI3:AL3"/>
    <mergeCell ref="AM3:AP3"/>
    <mergeCell ref="AQ3:AT3"/>
    <mergeCell ref="AE2:AH2"/>
    <mergeCell ref="AI2:AL2"/>
    <mergeCell ref="AM2:AP2"/>
    <mergeCell ref="AQ2:AT2"/>
    <mergeCell ref="AE3:AH3"/>
    <mergeCell ref="B4:B7"/>
    <mergeCell ref="B29:B35"/>
    <mergeCell ref="A36:A44"/>
    <mergeCell ref="B36:B44"/>
    <mergeCell ref="B8:B11"/>
    <mergeCell ref="B12:B15"/>
    <mergeCell ref="B16:B20"/>
    <mergeCell ref="A4:A20"/>
    <mergeCell ref="A29:A35"/>
    <mergeCell ref="O2:R2"/>
    <mergeCell ref="S2:V2"/>
    <mergeCell ref="W2:Z2"/>
    <mergeCell ref="AA2:AD2"/>
    <mergeCell ref="A21:A28"/>
    <mergeCell ref="B21:B28"/>
    <mergeCell ref="G3:J3"/>
    <mergeCell ref="G2:J2"/>
    <mergeCell ref="K3:N3"/>
    <mergeCell ref="K2:N2"/>
    <mergeCell ref="O3:R3"/>
    <mergeCell ref="S3:V3"/>
    <mergeCell ref="W3:Z3"/>
    <mergeCell ref="AA3:AD3"/>
    <mergeCell ref="A1:C2"/>
  </mergeCells>
  <phoneticPr fontId="2"/>
  <conditionalFormatting sqref="G4:AT20">
    <cfRule type="expression" dxfId="3" priority="5">
      <formula>AND(G$4&gt;=$E4,G$4&lt;=$F4)</formula>
    </cfRule>
  </conditionalFormatting>
  <conditionalFormatting sqref="G21:AT28">
    <cfRule type="expression" dxfId="2" priority="3">
      <formula>AND(G$21&gt;=$E21,G$21&lt;=$F21)</formula>
    </cfRule>
  </conditionalFormatting>
  <conditionalFormatting sqref="G29:AT35">
    <cfRule type="expression" dxfId="1" priority="2">
      <formula>AND(G$29&gt;=$E29,G$29&lt;=$F29)</formula>
    </cfRule>
  </conditionalFormatting>
  <conditionalFormatting sqref="G36:AT44">
    <cfRule type="expression" dxfId="0" priority="1">
      <formula>AND(G$36&gt;=$E36,G$36&lt;=$F36)</formula>
    </cfRule>
  </conditionalFormatting>
  <pageMargins left="0.27559055118110237" right="0.11811023622047245" top="0.11811023622047245" bottom="0.19685039370078741" header="0.19685039370078741" footer="0.19685039370078741"/>
  <pageSetup paperSize="9" scale="7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30B6A-36C7-4281-81C6-5441F25B727A}">
  <dimension ref="A1:J28"/>
  <sheetViews>
    <sheetView showGridLines="0" view="pageBreakPreview" topLeftCell="A19" zoomScale="91" zoomScaleNormal="100" zoomScaleSheetLayoutView="115" workbookViewId="0">
      <selection activeCell="K28" sqref="K28"/>
    </sheetView>
  </sheetViews>
  <sheetFormatPr defaultRowHeight="14.4" x14ac:dyDescent="0.25"/>
  <cols>
    <col min="1" max="2" width="12.6640625" style="2" customWidth="1"/>
    <col min="3" max="3" width="14.5546875" style="2" customWidth="1"/>
    <col min="4" max="5" width="12.6640625" style="2" customWidth="1"/>
    <col min="6" max="6" width="1.21875" style="2" customWidth="1"/>
    <col min="7" max="9" width="10.21875" style="2" customWidth="1"/>
    <col min="10" max="10" width="8.21875" style="2" customWidth="1"/>
    <col min="11" max="16384" width="8.88671875" style="2"/>
  </cols>
  <sheetData>
    <row r="1" spans="1:10" ht="24" customHeight="1" x14ac:dyDescent="0.25">
      <c r="A1" s="32" t="s">
        <v>9</v>
      </c>
      <c r="B1" s="33"/>
      <c r="C1" s="33"/>
    </row>
    <row r="2" spans="1:10" ht="36" customHeight="1" x14ac:dyDescent="0.25">
      <c r="A2" s="34" t="s">
        <v>10</v>
      </c>
      <c r="B2" s="34"/>
      <c r="C2" s="34"/>
      <c r="D2" s="34"/>
      <c r="E2" s="34"/>
      <c r="F2" s="34"/>
      <c r="G2" s="34"/>
      <c r="H2" s="34"/>
      <c r="I2" s="34"/>
    </row>
    <row r="3" spans="1:10" x14ac:dyDescent="0.25">
      <c r="A3" s="3" t="s">
        <v>11</v>
      </c>
      <c r="B3" s="35" t="s">
        <v>12</v>
      </c>
      <c r="C3" s="36"/>
      <c r="D3" s="4" t="s">
        <v>13</v>
      </c>
      <c r="E3" s="5" t="s">
        <v>14</v>
      </c>
      <c r="F3" s="6"/>
      <c r="G3" s="7" t="s">
        <v>15</v>
      </c>
      <c r="H3" s="7" t="s">
        <v>16</v>
      </c>
      <c r="I3" s="7" t="s">
        <v>17</v>
      </c>
      <c r="J3" s="7" t="s">
        <v>18</v>
      </c>
    </row>
    <row r="4" spans="1:10" ht="22.8" x14ac:dyDescent="0.25">
      <c r="A4" s="24" t="s">
        <v>19</v>
      </c>
      <c r="B4" s="8" t="s">
        <v>20</v>
      </c>
      <c r="C4" s="24" t="s">
        <v>21</v>
      </c>
      <c r="D4" s="8" t="s">
        <v>22</v>
      </c>
      <c r="E4" s="24" t="s">
        <v>23</v>
      </c>
      <c r="G4" s="9"/>
      <c r="H4" s="9"/>
      <c r="I4" s="9"/>
      <c r="J4" s="9"/>
    </row>
    <row r="5" spans="1:10" ht="22.8" x14ac:dyDescent="0.25">
      <c r="A5" s="25"/>
      <c r="B5" s="10" t="s">
        <v>24</v>
      </c>
      <c r="C5" s="26"/>
      <c r="D5" s="8" t="s">
        <v>25</v>
      </c>
      <c r="E5" s="26"/>
      <c r="G5" s="9"/>
      <c r="H5" s="9"/>
      <c r="I5" s="9"/>
      <c r="J5" s="9"/>
    </row>
    <row r="6" spans="1:10" ht="22.8" x14ac:dyDescent="0.25">
      <c r="A6" s="26"/>
      <c r="B6" s="8" t="s">
        <v>26</v>
      </c>
      <c r="C6" s="8" t="s">
        <v>27</v>
      </c>
      <c r="D6" s="8" t="s">
        <v>28</v>
      </c>
      <c r="E6" s="8" t="s">
        <v>29</v>
      </c>
      <c r="G6" s="9"/>
      <c r="H6" s="9"/>
      <c r="I6" s="9"/>
      <c r="J6" s="9"/>
    </row>
    <row r="7" spans="1:10" ht="22.8" customHeight="1" x14ac:dyDescent="0.25">
      <c r="A7" s="24" t="s">
        <v>30</v>
      </c>
      <c r="B7" s="27" t="s">
        <v>31</v>
      </c>
      <c r="C7" s="28"/>
      <c r="D7" s="24" t="s">
        <v>32</v>
      </c>
      <c r="E7" s="8" t="s">
        <v>33</v>
      </c>
      <c r="G7" s="9"/>
      <c r="H7" s="9"/>
      <c r="I7" s="9"/>
      <c r="J7" s="9"/>
    </row>
    <row r="8" spans="1:10" ht="22.8" x14ac:dyDescent="0.25">
      <c r="A8" s="26"/>
      <c r="B8" s="27" t="s">
        <v>34</v>
      </c>
      <c r="C8" s="28"/>
      <c r="D8" s="26"/>
      <c r="E8" s="8" t="s">
        <v>35</v>
      </c>
      <c r="G8" s="9"/>
      <c r="H8" s="9"/>
      <c r="I8" s="9"/>
      <c r="J8" s="9"/>
    </row>
    <row r="9" spans="1:10" ht="22.8" x14ac:dyDescent="0.25">
      <c r="A9" s="8" t="s">
        <v>36</v>
      </c>
      <c r="B9" s="27" t="s">
        <v>37</v>
      </c>
      <c r="C9" s="28"/>
      <c r="D9" s="8" t="s">
        <v>38</v>
      </c>
      <c r="E9" s="8" t="s">
        <v>39</v>
      </c>
      <c r="G9" s="9"/>
      <c r="H9" s="9"/>
      <c r="I9" s="9"/>
      <c r="J9" s="9"/>
    </row>
    <row r="10" spans="1:10" ht="22.8" customHeight="1" x14ac:dyDescent="0.25">
      <c r="A10" s="8" t="s">
        <v>40</v>
      </c>
      <c r="B10" s="27" t="s">
        <v>41</v>
      </c>
      <c r="C10" s="28"/>
      <c r="D10" s="8" t="s">
        <v>42</v>
      </c>
      <c r="E10" s="8" t="s">
        <v>43</v>
      </c>
      <c r="G10" s="9"/>
      <c r="H10" s="9"/>
      <c r="I10" s="9"/>
      <c r="J10" s="9"/>
    </row>
    <row r="11" spans="1:10" ht="27" customHeight="1" x14ac:dyDescent="0.25">
      <c r="A11" s="8" t="s">
        <v>44</v>
      </c>
      <c r="B11" s="27" t="s">
        <v>45</v>
      </c>
      <c r="C11" s="28"/>
      <c r="D11" s="8" t="s">
        <v>46</v>
      </c>
      <c r="E11" s="8" t="s">
        <v>47</v>
      </c>
      <c r="G11" s="9"/>
      <c r="H11" s="9"/>
      <c r="I11" s="9"/>
      <c r="J11" s="9"/>
    </row>
    <row r="12" spans="1:10" ht="39" customHeight="1" x14ac:dyDescent="0.25">
      <c r="A12" s="24" t="s">
        <v>48</v>
      </c>
      <c r="B12" s="27" t="s">
        <v>49</v>
      </c>
      <c r="C12" s="28"/>
      <c r="D12" s="24" t="s">
        <v>50</v>
      </c>
      <c r="E12" s="8" t="s">
        <v>51</v>
      </c>
      <c r="G12" s="9"/>
      <c r="H12" s="9"/>
      <c r="I12" s="9"/>
      <c r="J12" s="9"/>
    </row>
    <row r="13" spans="1:10" ht="162.6" customHeight="1" x14ac:dyDescent="0.25">
      <c r="A13" s="25"/>
      <c r="B13" s="27" t="s">
        <v>52</v>
      </c>
      <c r="C13" s="28"/>
      <c r="D13" s="30"/>
      <c r="E13" s="8" t="s">
        <v>53</v>
      </c>
      <c r="G13" s="9"/>
      <c r="H13" s="9"/>
      <c r="I13" s="9"/>
      <c r="J13" s="9"/>
    </row>
    <row r="14" spans="1:10" ht="45.6" x14ac:dyDescent="0.25">
      <c r="A14" s="25"/>
      <c r="B14" s="27" t="s">
        <v>54</v>
      </c>
      <c r="C14" s="28"/>
      <c r="D14" s="8" t="s">
        <v>55</v>
      </c>
      <c r="E14" s="8" t="s">
        <v>56</v>
      </c>
      <c r="G14" s="9"/>
      <c r="H14" s="9"/>
      <c r="I14" s="9"/>
      <c r="J14" s="9"/>
    </row>
    <row r="15" spans="1:10" ht="39" customHeight="1" x14ac:dyDescent="0.25">
      <c r="A15" s="26"/>
      <c r="B15" s="27" t="s">
        <v>57</v>
      </c>
      <c r="C15" s="31"/>
      <c r="D15" s="8" t="s">
        <v>58</v>
      </c>
      <c r="E15" s="8" t="s">
        <v>56</v>
      </c>
      <c r="G15" s="9"/>
      <c r="H15" s="9"/>
      <c r="I15" s="9"/>
      <c r="J15" s="9"/>
    </row>
    <row r="16" spans="1:10" ht="22.8" customHeight="1" x14ac:dyDescent="0.25">
      <c r="A16" s="8" t="s">
        <v>59</v>
      </c>
      <c r="B16" s="27" t="s">
        <v>60</v>
      </c>
      <c r="C16" s="28"/>
      <c r="D16" s="8" t="s">
        <v>61</v>
      </c>
      <c r="E16" s="8" t="s">
        <v>62</v>
      </c>
      <c r="G16" s="9"/>
      <c r="H16" s="9"/>
      <c r="I16" s="9"/>
      <c r="J16" s="9"/>
    </row>
    <row r="17" spans="1:10" ht="22.8" customHeight="1" x14ac:dyDescent="0.25">
      <c r="A17" s="8" t="s">
        <v>63</v>
      </c>
      <c r="B17" s="27" t="s">
        <v>64</v>
      </c>
      <c r="C17" s="28"/>
      <c r="D17" s="8" t="s">
        <v>65</v>
      </c>
      <c r="E17" s="8" t="s">
        <v>56</v>
      </c>
      <c r="G17" s="9"/>
      <c r="H17" s="9"/>
      <c r="I17" s="9"/>
      <c r="J17" s="9"/>
    </row>
    <row r="18" spans="1:10" ht="22.8" customHeight="1" x14ac:dyDescent="0.25">
      <c r="A18" s="8" t="s">
        <v>66</v>
      </c>
      <c r="B18" s="27" t="s">
        <v>67</v>
      </c>
      <c r="C18" s="28"/>
      <c r="D18" s="8" t="s">
        <v>68</v>
      </c>
      <c r="E18" s="8" t="s">
        <v>69</v>
      </c>
      <c r="G18" s="9"/>
      <c r="H18" s="9"/>
      <c r="I18" s="9"/>
      <c r="J18" s="9"/>
    </row>
    <row r="19" spans="1:10" ht="22.8" customHeight="1" x14ac:dyDescent="0.25">
      <c r="A19" s="24" t="s">
        <v>70</v>
      </c>
      <c r="B19" s="27" t="s">
        <v>71</v>
      </c>
      <c r="C19" s="28"/>
      <c r="D19" s="24" t="s">
        <v>72</v>
      </c>
      <c r="E19" s="24" t="s">
        <v>73</v>
      </c>
      <c r="G19" s="9"/>
      <c r="H19" s="9"/>
      <c r="I19" s="9"/>
      <c r="J19" s="9"/>
    </row>
    <row r="20" spans="1:10" ht="22.8" customHeight="1" x14ac:dyDescent="0.25">
      <c r="A20" s="25"/>
      <c r="B20" s="27" t="s">
        <v>74</v>
      </c>
      <c r="C20" s="28"/>
      <c r="D20" s="25"/>
      <c r="E20" s="25"/>
      <c r="G20" s="9"/>
      <c r="H20" s="9"/>
      <c r="I20" s="9"/>
      <c r="J20" s="9"/>
    </row>
    <row r="21" spans="1:10" ht="22.8" customHeight="1" x14ac:dyDescent="0.25">
      <c r="A21" s="26"/>
      <c r="B21" s="27" t="s">
        <v>75</v>
      </c>
      <c r="C21" s="28"/>
      <c r="D21" s="26"/>
      <c r="E21" s="26"/>
      <c r="G21" s="9"/>
      <c r="H21" s="9"/>
      <c r="I21" s="9"/>
      <c r="J21" s="9"/>
    </row>
    <row r="22" spans="1:10" ht="22.8" x14ac:dyDescent="0.25">
      <c r="A22" s="8" t="s">
        <v>76</v>
      </c>
      <c r="B22" s="27" t="s">
        <v>77</v>
      </c>
      <c r="C22" s="28"/>
      <c r="D22" s="8" t="s">
        <v>76</v>
      </c>
      <c r="E22" s="8" t="s">
        <v>78</v>
      </c>
      <c r="G22" s="9"/>
      <c r="H22" s="9"/>
      <c r="I22" s="9"/>
      <c r="J22" s="9"/>
    </row>
    <row r="23" spans="1:10" x14ac:dyDescent="0.25">
      <c r="A23" s="2" t="s">
        <v>79</v>
      </c>
    </row>
    <row r="24" spans="1:10" ht="21.6" customHeight="1" x14ac:dyDescent="0.25"/>
    <row r="26" spans="1:10" ht="18.600000000000001" x14ac:dyDescent="0.25">
      <c r="G26" s="29"/>
      <c r="H26" s="29"/>
      <c r="I26" s="29"/>
      <c r="J26" s="29"/>
    </row>
    <row r="28" spans="1:10" x14ac:dyDescent="0.25">
      <c r="H28" s="11"/>
    </row>
  </sheetData>
  <mergeCells count="30">
    <mergeCell ref="B10:C10"/>
    <mergeCell ref="A1:C1"/>
    <mergeCell ref="A2:I2"/>
    <mergeCell ref="B3:C3"/>
    <mergeCell ref="A4:A6"/>
    <mergeCell ref="C4:C5"/>
    <mergeCell ref="E4:E5"/>
    <mergeCell ref="A7:A8"/>
    <mergeCell ref="B7:C7"/>
    <mergeCell ref="D7:D8"/>
    <mergeCell ref="B8:C8"/>
    <mergeCell ref="B9:C9"/>
    <mergeCell ref="B11:C11"/>
    <mergeCell ref="A12:A15"/>
    <mergeCell ref="B12:C12"/>
    <mergeCell ref="D12:D13"/>
    <mergeCell ref="B13:C13"/>
    <mergeCell ref="B14:C14"/>
    <mergeCell ref="B15:C15"/>
    <mergeCell ref="B16:C16"/>
    <mergeCell ref="B17:C17"/>
    <mergeCell ref="B18:C18"/>
    <mergeCell ref="A19:A21"/>
    <mergeCell ref="B19:C19"/>
    <mergeCell ref="E19:E21"/>
    <mergeCell ref="B20:C20"/>
    <mergeCell ref="B21:C21"/>
    <mergeCell ref="B22:C22"/>
    <mergeCell ref="G26:J26"/>
    <mergeCell ref="D19:D21"/>
  </mergeCells>
  <phoneticPr fontId="2"/>
  <pageMargins left="0.39370078740157483" right="0.39370078740157483" top="0.39370078740157483" bottom="0.39370078740157483" header="0.31496062992125984" footer="0.31496062992125984"/>
  <pageSetup paperSize="9" scale="89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9</xdr:col>
                    <xdr:colOff>190500</xdr:colOff>
                    <xdr:row>3</xdr:row>
                    <xdr:rowOff>22860</xdr:rowOff>
                  </from>
                  <to>
                    <xdr:col>10</xdr:col>
                    <xdr:colOff>533400</xdr:colOff>
                    <xdr:row>3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9</xdr:col>
                    <xdr:colOff>190500</xdr:colOff>
                    <xdr:row>4</xdr:row>
                    <xdr:rowOff>22860</xdr:rowOff>
                  </from>
                  <to>
                    <xdr:col>10</xdr:col>
                    <xdr:colOff>533400</xdr:colOff>
                    <xdr:row>4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9</xdr:col>
                    <xdr:colOff>190500</xdr:colOff>
                    <xdr:row>5</xdr:row>
                    <xdr:rowOff>22860</xdr:rowOff>
                  </from>
                  <to>
                    <xdr:col>10</xdr:col>
                    <xdr:colOff>533400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9</xdr:col>
                    <xdr:colOff>190500</xdr:colOff>
                    <xdr:row>6</xdr:row>
                    <xdr:rowOff>38100</xdr:rowOff>
                  </from>
                  <to>
                    <xdr:col>10</xdr:col>
                    <xdr:colOff>533400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9</xdr:col>
                    <xdr:colOff>190500</xdr:colOff>
                    <xdr:row>7</xdr:row>
                    <xdr:rowOff>22860</xdr:rowOff>
                  </from>
                  <to>
                    <xdr:col>10</xdr:col>
                    <xdr:colOff>533400</xdr:colOff>
                    <xdr:row>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9</xdr:col>
                    <xdr:colOff>190500</xdr:colOff>
                    <xdr:row>8</xdr:row>
                    <xdr:rowOff>15240</xdr:rowOff>
                  </from>
                  <to>
                    <xdr:col>10</xdr:col>
                    <xdr:colOff>533400</xdr:colOff>
                    <xdr:row>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9</xdr:col>
                    <xdr:colOff>190500</xdr:colOff>
                    <xdr:row>9</xdr:row>
                    <xdr:rowOff>22860</xdr:rowOff>
                  </from>
                  <to>
                    <xdr:col>10</xdr:col>
                    <xdr:colOff>533400</xdr:colOff>
                    <xdr:row>9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9</xdr:col>
                    <xdr:colOff>190500</xdr:colOff>
                    <xdr:row>10</xdr:row>
                    <xdr:rowOff>53340</xdr:rowOff>
                  </from>
                  <to>
                    <xdr:col>10</xdr:col>
                    <xdr:colOff>533400</xdr:colOff>
                    <xdr:row>10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9</xdr:col>
                    <xdr:colOff>190500</xdr:colOff>
                    <xdr:row>11</xdr:row>
                    <xdr:rowOff>99060</xdr:rowOff>
                  </from>
                  <to>
                    <xdr:col>10</xdr:col>
                    <xdr:colOff>533400</xdr:colOff>
                    <xdr:row>11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9</xdr:col>
                    <xdr:colOff>190500</xdr:colOff>
                    <xdr:row>12</xdr:row>
                    <xdr:rowOff>899160</xdr:rowOff>
                  </from>
                  <to>
                    <xdr:col>10</xdr:col>
                    <xdr:colOff>533400</xdr:colOff>
                    <xdr:row>12</xdr:row>
                    <xdr:rowOff>1127760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9</xdr:col>
                    <xdr:colOff>190500</xdr:colOff>
                    <xdr:row>13</xdr:row>
                    <xdr:rowOff>167640</xdr:rowOff>
                  </from>
                  <to>
                    <xdr:col>10</xdr:col>
                    <xdr:colOff>533400</xdr:colOff>
                    <xdr:row>13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9</xdr:col>
                    <xdr:colOff>190500</xdr:colOff>
                    <xdr:row>14</xdr:row>
                    <xdr:rowOff>144780</xdr:rowOff>
                  </from>
                  <to>
                    <xdr:col>10</xdr:col>
                    <xdr:colOff>533400</xdr:colOff>
                    <xdr:row>14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9</xdr:col>
                    <xdr:colOff>190500</xdr:colOff>
                    <xdr:row>15</xdr:row>
                    <xdr:rowOff>22860</xdr:rowOff>
                  </from>
                  <to>
                    <xdr:col>10</xdr:col>
                    <xdr:colOff>533400</xdr:colOff>
                    <xdr:row>15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9</xdr:col>
                    <xdr:colOff>190500</xdr:colOff>
                    <xdr:row>16</xdr:row>
                    <xdr:rowOff>45720</xdr:rowOff>
                  </from>
                  <to>
                    <xdr:col>10</xdr:col>
                    <xdr:colOff>533400</xdr:colOff>
                    <xdr:row>16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9</xdr:col>
                    <xdr:colOff>190500</xdr:colOff>
                    <xdr:row>17</xdr:row>
                    <xdr:rowOff>30480</xdr:rowOff>
                  </from>
                  <to>
                    <xdr:col>10</xdr:col>
                    <xdr:colOff>533400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9</xdr:col>
                    <xdr:colOff>190500</xdr:colOff>
                    <xdr:row>18</xdr:row>
                    <xdr:rowOff>22860</xdr:rowOff>
                  </from>
                  <to>
                    <xdr:col>10</xdr:col>
                    <xdr:colOff>533400</xdr:colOff>
                    <xdr:row>18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9</xdr:col>
                    <xdr:colOff>190500</xdr:colOff>
                    <xdr:row>19</xdr:row>
                    <xdr:rowOff>22860</xdr:rowOff>
                  </from>
                  <to>
                    <xdr:col>10</xdr:col>
                    <xdr:colOff>533400</xdr:colOff>
                    <xdr:row>19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9</xdr:col>
                    <xdr:colOff>190500</xdr:colOff>
                    <xdr:row>20</xdr:row>
                    <xdr:rowOff>45720</xdr:rowOff>
                  </from>
                  <to>
                    <xdr:col>10</xdr:col>
                    <xdr:colOff>533400</xdr:colOff>
                    <xdr:row>20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9</xdr:col>
                    <xdr:colOff>190500</xdr:colOff>
                    <xdr:row>21</xdr:row>
                    <xdr:rowOff>30480</xdr:rowOff>
                  </from>
                  <to>
                    <xdr:col>10</xdr:col>
                    <xdr:colOff>533400</xdr:colOff>
                    <xdr:row>21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スケジュール</vt:lpstr>
      <vt:lpstr>届出</vt:lpstr>
      <vt:lpstr>スケジュール!Print_Area</vt:lpstr>
      <vt:lpstr>届出!Print_Area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株式会社PRESTAGE OFFICE</dc:creator>
  <cp:lastPrinted>2024-05-30T05:33:13Z</cp:lastPrinted>
  <dcterms:created xsi:type="dcterms:W3CDTF">2024-05-29T04:00:21Z</dcterms:created>
  <dcterms:modified xsi:type="dcterms:W3CDTF">2024-05-30T05:33:52Z</dcterms:modified>
</cp:coreProperties>
</file>